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024AAA2D-2E16-4F0F-8E49-A1553C9160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Munka1!$4:$5</definedName>
    <definedName name="_xlnm.Print_Area" localSheetId="0">Munka1!$A$1:$I$178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B6" i="1"/>
  <c r="C6" i="1"/>
  <c r="D6" i="1"/>
  <c r="E6" i="1"/>
  <c r="F6" i="1"/>
  <c r="G6" i="1"/>
  <c r="H6" i="1"/>
  <c r="I6" i="1"/>
  <c r="C89" i="1"/>
  <c r="D89" i="1"/>
  <c r="E89" i="1"/>
  <c r="F89" i="1"/>
  <c r="G89" i="1"/>
  <c r="H89" i="1"/>
  <c r="I89" i="1"/>
  <c r="B89" i="1"/>
  <c r="H90" i="1"/>
  <c r="G90" i="1"/>
  <c r="I90" i="1" s="1"/>
  <c r="H176" i="1"/>
  <c r="G176" i="1"/>
  <c r="D176" i="1"/>
  <c r="H175" i="1"/>
  <c r="I175" i="1" s="1"/>
  <c r="G175" i="1"/>
  <c r="D175" i="1"/>
  <c r="H174" i="1"/>
  <c r="G174" i="1"/>
  <c r="D174" i="1"/>
  <c r="H173" i="1"/>
  <c r="I173" i="1" s="1"/>
  <c r="G173" i="1"/>
  <c r="D173" i="1"/>
  <c r="H172" i="1"/>
  <c r="G172" i="1"/>
  <c r="D172" i="1"/>
  <c r="H171" i="1"/>
  <c r="I171" i="1" s="1"/>
  <c r="G171" i="1"/>
  <c r="D171" i="1"/>
  <c r="H170" i="1"/>
  <c r="G170" i="1"/>
  <c r="D170" i="1"/>
  <c r="H169" i="1"/>
  <c r="I169" i="1" s="1"/>
  <c r="G169" i="1"/>
  <c r="D169" i="1"/>
  <c r="H168" i="1"/>
  <c r="G168" i="1"/>
  <c r="D168" i="1"/>
  <c r="H167" i="1"/>
  <c r="I167" i="1" s="1"/>
  <c r="G167" i="1"/>
  <c r="D167" i="1"/>
  <c r="H166" i="1"/>
  <c r="G166" i="1"/>
  <c r="D166" i="1"/>
  <c r="H165" i="1"/>
  <c r="I165" i="1" s="1"/>
  <c r="G165" i="1"/>
  <c r="D165" i="1"/>
  <c r="H164" i="1"/>
  <c r="G164" i="1"/>
  <c r="D164" i="1"/>
  <c r="H163" i="1"/>
  <c r="I163" i="1" s="1"/>
  <c r="G163" i="1"/>
  <c r="D163" i="1"/>
  <c r="H162" i="1"/>
  <c r="G162" i="1"/>
  <c r="D162" i="1"/>
  <c r="H161" i="1"/>
  <c r="I161" i="1" s="1"/>
  <c r="G161" i="1"/>
  <c r="D161" i="1"/>
  <c r="H160" i="1"/>
  <c r="G160" i="1"/>
  <c r="D160" i="1"/>
  <c r="H159" i="1"/>
  <c r="I159" i="1" s="1"/>
  <c r="G159" i="1"/>
  <c r="D159" i="1"/>
  <c r="H158" i="1"/>
  <c r="G158" i="1"/>
  <c r="D158" i="1"/>
  <c r="H157" i="1"/>
  <c r="I157" i="1" s="1"/>
  <c r="G157" i="1"/>
  <c r="D157" i="1"/>
  <c r="H156" i="1"/>
  <c r="G156" i="1"/>
  <c r="D156" i="1"/>
  <c r="H155" i="1"/>
  <c r="I155" i="1" s="1"/>
  <c r="G155" i="1"/>
  <c r="D155" i="1"/>
  <c r="H154" i="1"/>
  <c r="G154" i="1"/>
  <c r="D154" i="1"/>
  <c r="H153" i="1"/>
  <c r="I153" i="1" s="1"/>
  <c r="G153" i="1"/>
  <c r="D153" i="1"/>
  <c r="H152" i="1"/>
  <c r="G152" i="1"/>
  <c r="D152" i="1"/>
  <c r="H151" i="1"/>
  <c r="I151" i="1" s="1"/>
  <c r="G151" i="1"/>
  <c r="D151" i="1"/>
  <c r="H150" i="1"/>
  <c r="G150" i="1"/>
  <c r="D150" i="1"/>
  <c r="H149" i="1"/>
  <c r="I149" i="1" s="1"/>
  <c r="G149" i="1"/>
  <c r="D149" i="1"/>
  <c r="H148" i="1"/>
  <c r="G148" i="1"/>
  <c r="D148" i="1"/>
  <c r="H147" i="1"/>
  <c r="I147" i="1" s="1"/>
  <c r="G147" i="1"/>
  <c r="D147" i="1"/>
  <c r="H146" i="1"/>
  <c r="G146" i="1"/>
  <c r="D146" i="1"/>
  <c r="H145" i="1"/>
  <c r="I145" i="1" s="1"/>
  <c r="G145" i="1"/>
  <c r="D145" i="1"/>
  <c r="H144" i="1"/>
  <c r="G144" i="1"/>
  <c r="D144" i="1"/>
  <c r="H143" i="1"/>
  <c r="G143" i="1"/>
  <c r="D143" i="1"/>
  <c r="H142" i="1"/>
  <c r="G142" i="1"/>
  <c r="D142" i="1"/>
  <c r="H141" i="1"/>
  <c r="G141" i="1"/>
  <c r="D141" i="1"/>
  <c r="H140" i="1"/>
  <c r="G140" i="1"/>
  <c r="D140" i="1"/>
  <c r="H139" i="1"/>
  <c r="G139" i="1"/>
  <c r="D139" i="1"/>
  <c r="H138" i="1"/>
  <c r="G138" i="1"/>
  <c r="D138" i="1"/>
  <c r="I143" i="1" l="1"/>
  <c r="I144" i="1"/>
  <c r="I148" i="1"/>
  <c r="I152" i="1"/>
  <c r="I160" i="1"/>
  <c r="I164" i="1"/>
  <c r="I168" i="1"/>
  <c r="I172" i="1"/>
  <c r="I141" i="1"/>
  <c r="I146" i="1"/>
  <c r="I150" i="1"/>
  <c r="I154" i="1"/>
  <c r="I158" i="1"/>
  <c r="I162" i="1"/>
  <c r="I166" i="1"/>
  <c r="I170" i="1"/>
  <c r="I174" i="1"/>
  <c r="I140" i="1"/>
  <c r="I156" i="1"/>
  <c r="I139" i="1"/>
  <c r="I138" i="1"/>
  <c r="I142" i="1"/>
  <c r="I176" i="1"/>
  <c r="B128" i="1" l="1"/>
  <c r="B126" i="1" s="1"/>
  <c r="C128" i="1"/>
  <c r="C126" i="1" s="1"/>
  <c r="E128" i="1"/>
  <c r="E126" i="1" s="1"/>
  <c r="F128" i="1"/>
  <c r="F126" i="1" s="1"/>
  <c r="G135" i="1"/>
  <c r="H135" i="1"/>
  <c r="C8" i="1"/>
  <c r="E8" i="1"/>
  <c r="F8" i="1"/>
  <c r="G124" i="1"/>
  <c r="H124" i="1"/>
  <c r="G24" i="1"/>
  <c r="H24" i="1"/>
  <c r="G23" i="1"/>
  <c r="H23" i="1"/>
  <c r="C20" i="1"/>
  <c r="E20" i="1"/>
  <c r="F20" i="1"/>
  <c r="B20" i="1"/>
  <c r="G25" i="1"/>
  <c r="H25" i="1"/>
  <c r="C50" i="1"/>
  <c r="D50" i="1"/>
  <c r="E50" i="1"/>
  <c r="F50" i="1"/>
  <c r="B50" i="1"/>
  <c r="H51" i="1"/>
  <c r="H50" i="1" s="1"/>
  <c r="G51" i="1"/>
  <c r="C95" i="1"/>
  <c r="D95" i="1"/>
  <c r="E95" i="1"/>
  <c r="F95" i="1"/>
  <c r="B95" i="1"/>
  <c r="H96" i="1"/>
  <c r="H95" i="1" s="1"/>
  <c r="G96" i="1"/>
  <c r="B67" i="1"/>
  <c r="C67" i="1"/>
  <c r="E67" i="1"/>
  <c r="F67" i="1"/>
  <c r="G84" i="1"/>
  <c r="H84" i="1"/>
  <c r="C30" i="1"/>
  <c r="E30" i="1"/>
  <c r="F30" i="1"/>
  <c r="G32" i="1"/>
  <c r="H32" i="1"/>
  <c r="B118" i="1"/>
  <c r="C118" i="1"/>
  <c r="E118" i="1"/>
  <c r="F118" i="1"/>
  <c r="G123" i="1"/>
  <c r="H123" i="1"/>
  <c r="G22" i="1"/>
  <c r="H22" i="1"/>
  <c r="G130" i="1"/>
  <c r="H130" i="1"/>
  <c r="G131" i="1"/>
  <c r="H131" i="1"/>
  <c r="G132" i="1"/>
  <c r="H132" i="1"/>
  <c r="G133" i="1"/>
  <c r="H133" i="1"/>
  <c r="G134" i="1"/>
  <c r="H134" i="1"/>
  <c r="H129" i="1"/>
  <c r="G129" i="1"/>
  <c r="H122" i="1"/>
  <c r="G122" i="1"/>
  <c r="H121" i="1"/>
  <c r="G121" i="1"/>
  <c r="H120" i="1"/>
  <c r="G120" i="1"/>
  <c r="H119" i="1"/>
  <c r="G119" i="1"/>
  <c r="H116" i="1"/>
  <c r="G116" i="1"/>
  <c r="G113" i="1"/>
  <c r="H113" i="1"/>
  <c r="H112" i="1"/>
  <c r="G112" i="1"/>
  <c r="G107" i="1"/>
  <c r="H107" i="1"/>
  <c r="G108" i="1"/>
  <c r="H108" i="1"/>
  <c r="G109" i="1"/>
  <c r="H109" i="1"/>
  <c r="H106" i="1"/>
  <c r="G106" i="1"/>
  <c r="G100" i="1"/>
  <c r="H100" i="1"/>
  <c r="G101" i="1"/>
  <c r="H101" i="1"/>
  <c r="G102" i="1"/>
  <c r="H102" i="1"/>
  <c r="H103" i="1"/>
  <c r="H99" i="1"/>
  <c r="G99" i="1"/>
  <c r="H93" i="1"/>
  <c r="G93" i="1"/>
  <c r="H87" i="1"/>
  <c r="G87" i="1"/>
  <c r="G83" i="1"/>
  <c r="H83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H68" i="1"/>
  <c r="G68" i="1"/>
  <c r="H65" i="1"/>
  <c r="G65" i="1"/>
  <c r="G59" i="1"/>
  <c r="H59" i="1"/>
  <c r="G60" i="1"/>
  <c r="H60" i="1"/>
  <c r="G61" i="1"/>
  <c r="H61" i="1"/>
  <c r="G62" i="1"/>
  <c r="H62" i="1"/>
  <c r="H58" i="1"/>
  <c r="G58" i="1"/>
  <c r="H55" i="1"/>
  <c r="G55" i="1"/>
  <c r="G44" i="1"/>
  <c r="H44" i="1"/>
  <c r="G45" i="1"/>
  <c r="H45" i="1"/>
  <c r="G46" i="1"/>
  <c r="H46" i="1"/>
  <c r="G47" i="1"/>
  <c r="H47" i="1"/>
  <c r="G48" i="1"/>
  <c r="H48" i="1"/>
  <c r="H43" i="1"/>
  <c r="G43" i="1"/>
  <c r="G40" i="1"/>
  <c r="H40" i="1"/>
  <c r="H39" i="1"/>
  <c r="G39" i="1"/>
  <c r="H36" i="1"/>
  <c r="G36" i="1"/>
  <c r="H31" i="1"/>
  <c r="H28" i="1"/>
  <c r="G28" i="1"/>
  <c r="H21" i="1"/>
  <c r="G21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H9" i="1"/>
  <c r="G9" i="1"/>
  <c r="I124" i="1" l="1"/>
  <c r="H128" i="1"/>
  <c r="H126" i="1" s="1"/>
  <c r="G128" i="1"/>
  <c r="G126" i="1" s="1"/>
  <c r="I135" i="1"/>
  <c r="H8" i="1"/>
  <c r="I24" i="1"/>
  <c r="G20" i="1"/>
  <c r="I25" i="1"/>
  <c r="H20" i="1"/>
  <c r="I23" i="1"/>
  <c r="I51" i="1"/>
  <c r="I50" i="1" s="1"/>
  <c r="G50" i="1"/>
  <c r="I61" i="1"/>
  <c r="I68" i="1"/>
  <c r="I77" i="1"/>
  <c r="I123" i="1"/>
  <c r="I96" i="1"/>
  <c r="I95" i="1" s="1"/>
  <c r="I39" i="1"/>
  <c r="I43" i="1"/>
  <c r="I55" i="1"/>
  <c r="I54" i="1" s="1"/>
  <c r="H30" i="1"/>
  <c r="G95" i="1"/>
  <c r="I108" i="1"/>
  <c r="I112" i="1"/>
  <c r="I116" i="1"/>
  <c r="I115" i="1" s="1"/>
  <c r="I84" i="1"/>
  <c r="H67" i="1"/>
  <c r="I120" i="1"/>
  <c r="I73" i="1"/>
  <c r="H118" i="1"/>
  <c r="G67" i="1"/>
  <c r="G118" i="1"/>
  <c r="I121" i="1"/>
  <c r="I129" i="1"/>
  <c r="I32" i="1"/>
  <c r="I122" i="1"/>
  <c r="I102" i="1"/>
  <c r="I100" i="1"/>
  <c r="I109" i="1"/>
  <c r="I131" i="1"/>
  <c r="I72" i="1"/>
  <c r="I93" i="1"/>
  <c r="I92" i="1" s="1"/>
  <c r="I13" i="1"/>
  <c r="I28" i="1"/>
  <c r="I27" i="1" s="1"/>
  <c r="I46" i="1"/>
  <c r="I21" i="1"/>
  <c r="I80" i="1"/>
  <c r="I78" i="1"/>
  <c r="I76" i="1"/>
  <c r="I74" i="1"/>
  <c r="I71" i="1"/>
  <c r="I101" i="1"/>
  <c r="I106" i="1"/>
  <c r="I22" i="1"/>
  <c r="I18" i="1"/>
  <c r="I16" i="1"/>
  <c r="I14" i="1"/>
  <c r="I44" i="1"/>
  <c r="I59" i="1"/>
  <c r="I81" i="1"/>
  <c r="I107" i="1"/>
  <c r="I113" i="1"/>
  <c r="I12" i="1"/>
  <c r="I47" i="1"/>
  <c r="I79" i="1"/>
  <c r="I75" i="1"/>
  <c r="I70" i="1"/>
  <c r="I83" i="1"/>
  <c r="I17" i="1"/>
  <c r="I15" i="1"/>
  <c r="I36" i="1"/>
  <c r="I62" i="1"/>
  <c r="I60" i="1"/>
  <c r="I82" i="1"/>
  <c r="I69" i="1"/>
  <c r="I87" i="1"/>
  <c r="I86" i="1" s="1"/>
  <c r="I99" i="1"/>
  <c r="I134" i="1"/>
  <c r="I132" i="1"/>
  <c r="I40" i="1"/>
  <c r="I48" i="1"/>
  <c r="I45" i="1"/>
  <c r="I133" i="1"/>
  <c r="I130" i="1"/>
  <c r="I11" i="1"/>
  <c r="I58" i="1"/>
  <c r="I65" i="1"/>
  <c r="I64" i="1" s="1"/>
  <c r="I119" i="1"/>
  <c r="H137" i="1"/>
  <c r="G137" i="1"/>
  <c r="H115" i="1"/>
  <c r="G115" i="1"/>
  <c r="H111" i="1"/>
  <c r="G111" i="1"/>
  <c r="H105" i="1"/>
  <c r="G105" i="1"/>
  <c r="H98" i="1"/>
  <c r="H92" i="1"/>
  <c r="G92" i="1"/>
  <c r="H86" i="1"/>
  <c r="G86" i="1"/>
  <c r="H64" i="1"/>
  <c r="G64" i="1"/>
  <c r="H57" i="1"/>
  <c r="G57" i="1"/>
  <c r="H54" i="1"/>
  <c r="G54" i="1"/>
  <c r="H42" i="1"/>
  <c r="G42" i="1"/>
  <c r="H34" i="1"/>
  <c r="G34" i="1"/>
  <c r="H27" i="1"/>
  <c r="G27" i="1"/>
  <c r="I9" i="1"/>
  <c r="F137" i="1"/>
  <c r="E137" i="1"/>
  <c r="F115" i="1"/>
  <c r="E115" i="1"/>
  <c r="F111" i="1"/>
  <c r="E111" i="1"/>
  <c r="F105" i="1"/>
  <c r="E105" i="1"/>
  <c r="F98" i="1"/>
  <c r="E98" i="1"/>
  <c r="F92" i="1"/>
  <c r="E92" i="1"/>
  <c r="F86" i="1"/>
  <c r="E86" i="1"/>
  <c r="F64" i="1"/>
  <c r="E64" i="1"/>
  <c r="F57" i="1"/>
  <c r="E57" i="1"/>
  <c r="F54" i="1"/>
  <c r="E54" i="1"/>
  <c r="F42" i="1"/>
  <c r="E42" i="1"/>
  <c r="F34" i="1"/>
  <c r="E34" i="1"/>
  <c r="F27" i="1"/>
  <c r="E27" i="1"/>
  <c r="I128" i="1" l="1"/>
  <c r="I126" i="1" s="1"/>
  <c r="I20" i="1"/>
  <c r="I67" i="1"/>
  <c r="I118" i="1"/>
  <c r="I105" i="1"/>
  <c r="I34" i="1"/>
  <c r="I57" i="1"/>
  <c r="F178" i="1"/>
  <c r="I42" i="1"/>
  <c r="H178" i="1"/>
  <c r="I111" i="1"/>
  <c r="I137" i="1"/>
  <c r="E178" i="1"/>
  <c r="C137" i="1"/>
  <c r="B137" i="1"/>
  <c r="B34" i="1"/>
  <c r="B111" i="1" l="1"/>
  <c r="B54" i="1"/>
  <c r="C54" i="1"/>
  <c r="D55" i="1"/>
  <c r="D54" i="1" s="1"/>
  <c r="D134" i="1"/>
  <c r="C111" i="1"/>
  <c r="D113" i="1"/>
  <c r="C64" i="1"/>
  <c r="B64" i="1"/>
  <c r="D65" i="1"/>
  <c r="D64" i="1" s="1"/>
  <c r="B31" i="1"/>
  <c r="G31" i="1" l="1"/>
  <c r="G30" i="1" s="1"/>
  <c r="B30" i="1"/>
  <c r="D137" i="1"/>
  <c r="D122" i="1"/>
  <c r="B42" i="1"/>
  <c r="D43" i="1"/>
  <c r="D44" i="1"/>
  <c r="D45" i="1"/>
  <c r="D46" i="1"/>
  <c r="D68" i="1"/>
  <c r="D82" i="1"/>
  <c r="D18" i="1"/>
  <c r="I31" i="1" l="1"/>
  <c r="I30" i="1" s="1"/>
  <c r="D17" i="1"/>
  <c r="D15" i="1"/>
  <c r="D16" i="1"/>
  <c r="B10" i="1"/>
  <c r="B8" i="1" s="1"/>
  <c r="G10" i="1" l="1"/>
  <c r="G8" i="1" s="1"/>
  <c r="J8" i="1" s="1"/>
  <c r="B115" i="1"/>
  <c r="C115" i="1"/>
  <c r="B105" i="1"/>
  <c r="C105" i="1"/>
  <c r="C98" i="1"/>
  <c r="D70" i="1"/>
  <c r="D71" i="1"/>
  <c r="C42" i="1"/>
  <c r="C34" i="1"/>
  <c r="B27" i="1"/>
  <c r="C27" i="1"/>
  <c r="D28" i="1"/>
  <c r="D27" i="1" s="1"/>
  <c r="D109" i="1"/>
  <c r="D101" i="1"/>
  <c r="D81" i="1"/>
  <c r="D80" i="1"/>
  <c r="D79" i="1"/>
  <c r="D78" i="1"/>
  <c r="D77" i="1"/>
  <c r="D73" i="1"/>
  <c r="D74" i="1"/>
  <c r="D75" i="1"/>
  <c r="D76" i="1"/>
  <c r="D72" i="1"/>
  <c r="D60" i="1"/>
  <c r="D61" i="1"/>
  <c r="D47" i="1"/>
  <c r="D48" i="1"/>
  <c r="D40" i="1"/>
  <c r="D36" i="1"/>
  <c r="D39" i="1"/>
  <c r="D116" i="1"/>
  <c r="D115" i="1" s="1"/>
  <c r="D112" i="1"/>
  <c r="D111" i="1" s="1"/>
  <c r="B103" i="1"/>
  <c r="D69" i="1"/>
  <c r="D130" i="1"/>
  <c r="D31" i="1"/>
  <c r="D30" i="1" s="1"/>
  <c r="D14" i="1"/>
  <c r="I10" i="1" l="1"/>
  <c r="I8" i="1" s="1"/>
  <c r="D103" i="1"/>
  <c r="G103" i="1"/>
  <c r="D34" i="1"/>
  <c r="D42" i="1"/>
  <c r="B98" i="1"/>
  <c r="D131" i="1"/>
  <c r="C57" i="1"/>
  <c r="B57" i="1"/>
  <c r="C92" i="1"/>
  <c r="B92" i="1"/>
  <c r="I103" i="1" l="1"/>
  <c r="I98" i="1" s="1"/>
  <c r="I178" i="1" s="1"/>
  <c r="G98" i="1"/>
  <c r="G178" i="1" s="1"/>
  <c r="D93" i="1"/>
  <c r="D92" i="1" s="1"/>
  <c r="D12" i="1"/>
  <c r="D13" i="1"/>
  <c r="D11" i="1"/>
  <c r="D133" i="1" l="1"/>
  <c r="D132" i="1"/>
  <c r="D129" i="1"/>
  <c r="D121" i="1"/>
  <c r="D120" i="1"/>
  <c r="D119" i="1"/>
  <c r="D108" i="1"/>
  <c r="D107" i="1"/>
  <c r="D106" i="1"/>
  <c r="D102" i="1"/>
  <c r="D100" i="1"/>
  <c r="D99" i="1"/>
  <c r="D87" i="1"/>
  <c r="D86" i="1" s="1"/>
  <c r="C86" i="1"/>
  <c r="C178" i="1" s="1"/>
  <c r="B86" i="1"/>
  <c r="B178" i="1" s="1"/>
  <c r="D62" i="1"/>
  <c r="D59" i="1"/>
  <c r="D58" i="1"/>
  <c r="D83" i="1"/>
  <c r="D67" i="1" s="1"/>
  <c r="D21" i="1"/>
  <c r="D20" i="1" s="1"/>
  <c r="D10" i="1"/>
  <c r="D9" i="1"/>
  <c r="D128" i="1" l="1"/>
  <c r="D126" i="1" s="1"/>
  <c r="D8" i="1"/>
  <c r="D118" i="1"/>
  <c r="D105" i="1"/>
  <c r="D98" i="1"/>
  <c r="D57" i="1"/>
  <c r="D178" i="1" l="1"/>
</calcChain>
</file>

<file path=xl/sharedStrings.xml><?xml version="1.0" encoding="utf-8"?>
<sst xmlns="http://schemas.openxmlformats.org/spreadsheetml/2006/main" count="163" uniqueCount="155">
  <si>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</si>
  <si>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</si>
  <si>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</si>
  <si>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</si>
  <si>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</si>
  <si>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</si>
  <si>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</si>
  <si>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</si>
  <si>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</si>
  <si>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</si>
  <si>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</si>
  <si>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</si>
  <si>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</si>
  <si>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</si>
  <si>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</si>
  <si>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</si>
  <si>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</si>
  <si>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</si>
  <si>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</si>
  <si>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</si>
  <si>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</si>
  <si>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</si>
  <si>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</si>
  <si>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</si>
  <si>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</si>
  <si>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</si>
  <si>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</si>
  <si>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</si>
  <si>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</si>
  <si>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</si>
  <si>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</si>
  <si>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</si>
  <si>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</si>
  <si>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</si>
  <si>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</si>
  <si>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</si>
  <si>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</si>
  <si>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</si>
  <si>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</si>
  <si>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</si>
  <si>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</si>
  <si>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</si>
  <si>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</si>
  <si>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</si>
  <si>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Komáromi Tóparti Óvoda játéktároló faház az udvarra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</si>
  <si>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</si>
  <si>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</si>
  <si>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</si>
  <si>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</si>
  <si>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051030 Nem veszélyes (települési) hulladék vegyes (önlesztett) begyüjtése, szállítása, átrakása</t>
  </si>
  <si>
    <t>Komáromi Tóparti Óvoda redőnyök</t>
  </si>
  <si>
    <t>Komáromi Csillag Óvoda napvitorla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</si>
  <si>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</si>
  <si>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</si>
  <si>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</si>
  <si>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</si>
  <si>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</si>
  <si>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</si>
  <si>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</si>
  <si>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</si>
  <si>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</si>
  <si>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Komáromi Szőnyi Színes Óvoda 1 db asztali számítógép</t>
  </si>
  <si>
    <t>Komáromi Aprótalpak Bölcsőde 1 db laptop</t>
  </si>
  <si>
    <t>Komáromi Tám-Pont Család- és Gyermekjóléti Intézmény 4 db laptop</t>
  </si>
  <si>
    <t>Komáromi Kistáltos Óvoda notebook</t>
  </si>
  <si>
    <t>Komáromi Szőnyi Színes Óvoda játéktároló faház az udvarra</t>
  </si>
  <si>
    <t>Közterület felügyeletre 2 db testkamera</t>
  </si>
  <si>
    <t>Fakataszter (I. ütem )</t>
  </si>
  <si>
    <t>Komáromi Kistáltos Óvoda gázkazán csere</t>
  </si>
  <si>
    <t>Komáromi Csillag Óvoda játéktároló konténer vagy faház az udvarra</t>
  </si>
  <si>
    <t>102031 Időskorúak nappali ellátása</t>
  </si>
  <si>
    <t>Fedett kerékpártároló kialakítása</t>
  </si>
  <si>
    <t>102023 Időskorúak tartós bentlakásos ellátása</t>
  </si>
  <si>
    <t>Útépítés</t>
  </si>
  <si>
    <t>Kossuth Lajos utca (Színes Óvodával szemben) parkoló építése</t>
  </si>
  <si>
    <t>Török I. utca 123-127 között csapadékvíz elvezetésének megoldása</t>
  </si>
  <si>
    <t>Kossuth L. utca - Belső utcai ABC csapadékvíz elvezetésének megoldása</t>
  </si>
  <si>
    <t>Jászai Mari utca és Kölcsey utca csomópont csapadékvíz elvezetésének megoldása</t>
  </si>
  <si>
    <t>Esze T. utca 5. szám előtti szakasz  csapadékvíz elvezetésének megoldása</t>
  </si>
  <si>
    <t>Kodály Z. utca csapadékvíz elvezetésének megoldása</t>
  </si>
  <si>
    <t>052080Szennyvízcsatorna építése, fenntartása, üzemeltetése</t>
  </si>
  <si>
    <t>Térffy-Szamos utca sarkán közvilágítási hálózat kiépítése</t>
  </si>
  <si>
    <t>Mátrai Gyula utca garázssor közvilágítási hálózat kiépítése</t>
  </si>
  <si>
    <t>Térfigyelő kamerarendszer bővítése</t>
  </si>
  <si>
    <t>Vadkamera beszerzés (illegális hulladéklerakókhoz)</t>
  </si>
  <si>
    <t>Molaj sportpálya villamos energia ellátásának kiépítése</t>
  </si>
  <si>
    <t>Szőnyi horgásztó villamos energia ellátásának kiépítése</t>
  </si>
  <si>
    <t>Szőnyi horgásztó ivóvíz ellátásának kiépítése</t>
  </si>
  <si>
    <t>Kutyaiskola új helyszínének kialakítása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</si>
  <si>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</si>
  <si>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</si>
  <si>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</si>
  <si>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</si>
  <si>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</si>
  <si>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</si>
  <si>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Komáromi Csillag Óvoda játéktároló üvegfal cseréje</t>
  </si>
  <si>
    <t>Minivár Bölcsőde játszótér kialakítása</t>
  </si>
  <si>
    <t>013320 Köztemető fenntartás és működtetés</t>
  </si>
  <si>
    <t>Szőnyi temető ravatalozóba halotthűtő beszerzés</t>
  </si>
  <si>
    <t>Kisértékű egyéb gép, berendezés</t>
  </si>
  <si>
    <t>Tárgyi eszközök</t>
  </si>
  <si>
    <t>Energetikai korszerűsítés - Idősek Otthona</t>
  </si>
  <si>
    <t>Ügyelet - felújítás</t>
  </si>
  <si>
    <t>Élhető város</t>
  </si>
  <si>
    <t>INZI út</t>
  </si>
  <si>
    <t>Székely B.u.20. sz. előtti szakasz csapadékvíz elezetésének megoldása</t>
  </si>
  <si>
    <t>5 db TrafiBox telepítése</t>
  </si>
  <si>
    <t xml:space="preserve">104035 Gyermekek étkeztetése bölcsődében </t>
  </si>
  <si>
    <t>Termőföld vásárlás (Ipari park)</t>
  </si>
  <si>
    <t>066010 Zöldterület-kezelés</t>
  </si>
  <si>
    <t>Erdősítés (Ipari park)</t>
  </si>
  <si>
    <t>Előregyártott új melléképület</t>
  </si>
  <si>
    <t xml:space="preserve">7 db monitor </t>
  </si>
  <si>
    <t>053010 Környezetszennyezés csökkentésének igazgatása</t>
  </si>
  <si>
    <t xml:space="preserve">2 db monotoring kút </t>
  </si>
  <si>
    <t>Komáromi Gesztenyés Óvoda 2 db laptop</t>
  </si>
  <si>
    <t>Komáromi Tóparti Óvoda 1 db udvari kisház</t>
  </si>
  <si>
    <t>Komáromi Szőnyi Színes Óvoda 1 db udvari kisház</t>
  </si>
  <si>
    <t>Komáromi Csillag Óvoda1 db szőnyegtisztító gép</t>
  </si>
  <si>
    <t>Komáromi Csillag Óvoda 1 db udvari kisház</t>
  </si>
  <si>
    <t>Komárom Város Egyesített Szociális Intézménye 3 db számítógép</t>
  </si>
  <si>
    <t>Jókai Mór Városi Könyvtár 3 db PC</t>
  </si>
  <si>
    <t>Jókai Mór Városi Könyvtár 1db motoros vetítővászon</t>
  </si>
  <si>
    <t>Jókai Mór Városi Könyvtár 2 db inverteres klímaberendezés</t>
  </si>
  <si>
    <t>Komáromi Klapka György Múzeum 2 db szkenner</t>
  </si>
  <si>
    <t>Komárom Város Egészségügyi Alapellátási Szolgálata 1 db turbina</t>
  </si>
  <si>
    <t>Komárom Város Egészségügyi Alapellátási Szolgálata 3 db gyorsító könyökdarab</t>
  </si>
  <si>
    <t>Összesen</t>
  </si>
  <si>
    <t>Várfal utca járda építés</t>
  </si>
  <si>
    <t>Javasolt módosítás</t>
  </si>
  <si>
    <t>1/2024. (I.24.) önk rendelet 
eredeti ei.</t>
  </si>
  <si>
    <t>Komárom Város 2024. évi beruházási módosított előirányzata feladatonként (ÁFÁ-val)</t>
  </si>
  <si>
    <t>Küső irattár (Tóth L.u.) elektromos mérőhely kialakítása</t>
  </si>
  <si>
    <t>Harmónia Apartman vásárlása - ingatlan</t>
  </si>
  <si>
    <t>013350 Harmónia Apartman vásárlása - felszerelési tárgyak</t>
  </si>
  <si>
    <t>Defibrillátor beszerzése Generációk Házába</t>
  </si>
  <si>
    <t xml:space="preserve">DIVISZ irodába tárgyieszköz </t>
  </si>
  <si>
    <t>084070 Fiatalok társadalmi integrációját segítő struktúra fejl.</t>
  </si>
  <si>
    <t>054020 Védett természeti értékek, természeti területek bemutatása, megőrzése, fenntartása</t>
  </si>
  <si>
    <t>Rüdiger-tó napelemes szivattyúhoz túlfeszültség létesítése</t>
  </si>
  <si>
    <t>OIP számítógépes pályázat önereje</t>
  </si>
  <si>
    <t>Rendőr-Főkapitányság részére beszerzett eszközök ei.</t>
  </si>
  <si>
    <t>Mentőszolgálat részére beszerzett eszközök ei.</t>
  </si>
  <si>
    <t>072111 Kisértékű te.beszerzése dr Bíró Barnabástól</t>
  </si>
  <si>
    <t>Választási tevékenységhez tárgyieszközbeszerzés</t>
  </si>
  <si>
    <t>Komáromi Szivárvány Óvoda nyomtató</t>
  </si>
  <si>
    <t>Komáromi Szivárvány Óvoda Légkondi</t>
  </si>
  <si>
    <t>Komáromi Kistáltos Óvoda digitális fényképezőgép</t>
  </si>
  <si>
    <t>Komáromi Napsugár Óvoda 3 db laptop</t>
  </si>
  <si>
    <t>Komáromi Napsugár Óvoda csoportszoba bútor csere</t>
  </si>
  <si>
    <t>Komáromi Tóparti Óvoda 4 db laptop</t>
  </si>
  <si>
    <t>Komáromi Klapka György Múzeum 2 db E-Poster berendezés</t>
  </si>
  <si>
    <t>081071 Üdülő-szálláshely szolgáltatás, étkezés</t>
  </si>
  <si>
    <t>Balatonudvari-Fövenyes üdülőbe rönkbútor garnitúra beszerzése</t>
  </si>
  <si>
    <t>5/2024. (VI.26.) önk rendelet
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</si>
</sst>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9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0" fontId="12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3" fillId="0" borderId="1" xfId="0" applyFont="1" applyBorder="1"/>
    <xf numFmtId="3" fontId="3" fillId="0" borderId="0" xfId="0" applyNumberFormat="1" applyFont="1"/>
    <xf numFmtId="3" fontId="11" fillId="0" borderId="1" xfId="1" applyNumberFormat="1" applyFont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3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1"/>
  <sheetViews>
    <sheetView tabSelected="1" zoomScaleNormal="100" zoomScaleSheetLayoutView="100" workbookViewId="0">
      <pane ySplit="5" topLeftCell="A6" activePane="bottomLeft" state="frozen"/>
      <selection pane="bottomLeft" activeCell="J119" sqref="J119"/>
    </sheetView>
  </sheetViews>
  <sheetFormatPr defaultRowHeight="12.75" x14ac:dyDescent="0.2"/>
  <cols>
    <col min="1" max="1" width="83.140625" customWidth="1"/>
    <col min="2" max="2" width="9.85546875" bestFit="1" customWidth="1"/>
    <col min="3" max="3" width="9.28515625" customWidth="1"/>
    <col min="4" max="4" width="9.85546875" bestFit="1" customWidth="1"/>
  </cols>
  <sheetData>
    <row r="1" spans="1:10" ht="11.25" customHeight="1" x14ac:dyDescent="0.2">
      <c r="B1" s="18"/>
      <c r="C1" s="18"/>
      <c r="D1" s="17"/>
      <c r="I1" s="17" t="s">
        <v>25</v>
      </c>
    </row>
    <row r="2" spans="1:10" ht="12" customHeight="1" x14ac:dyDescent="0.2">
      <c r="A2" s="38" t="s">
        <v>131</v>
      </c>
      <c r="B2" s="38"/>
      <c r="C2" s="38"/>
      <c r="D2" s="38"/>
      <c r="E2" s="38"/>
      <c r="F2" s="38"/>
      <c r="G2" s="38"/>
      <c r="H2" s="38"/>
      <c r="I2" s="38"/>
    </row>
    <row r="3" spans="1:10" x14ac:dyDescent="0.2">
      <c r="D3" s="6"/>
      <c r="I3" s="6" t="s">
        <v>4</v>
      </c>
    </row>
    <row r="4" spans="1:10" ht="27.75" customHeight="1" x14ac:dyDescent="0.2">
      <c r="A4" s="37" t="s">
        <v>0</v>
      </c>
      <c r="B4" s="34" t="s">
        <v>130</v>
      </c>
      <c r="C4" s="34"/>
      <c r="D4" s="34"/>
      <c r="E4" s="35" t="s">
        <v>129</v>
      </c>
      <c r="F4" s="36"/>
      <c r="G4" s="34" t="s">
        <v>154</v>
      </c>
      <c r="H4" s="34"/>
      <c r="I4" s="34"/>
    </row>
    <row r="5" spans="1:10" ht="38.25" x14ac:dyDescent="0.2">
      <c r="A5" s="37"/>
      <c r="B5" s="21" t="s">
        <v>2</v>
      </c>
      <c r="C5" s="21" t="s">
        <v>3</v>
      </c>
      <c r="D5" s="21" t="s">
        <v>127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127</v>
      </c>
    </row>
    <row r="6" spans="1:10" ht="15" customHeight="1" x14ac:dyDescent="0.2">
      <c r="A6" s="7" t="s">
        <v>8</v>
      </c>
      <c r="B6" s="9">
        <f t="shared" ref="B6:H6" si="0">B8+B20+B27+B30+B34+B42+B50+B54+B57+B64+B67+B86+B89+B92+B95+B98+B105+B111+B118+B115</f>
        <v>4608003</v>
      </c>
      <c r="C6" s="9">
        <f t="shared" si="0"/>
        <v>476359</v>
      </c>
      <c r="D6" s="9">
        <f t="shared" si="0"/>
        <v>5084362</v>
      </c>
      <c r="E6" s="9">
        <f t="shared" si="0"/>
        <v>25327</v>
      </c>
      <c r="F6" s="9">
        <f t="shared" si="0"/>
        <v>2274</v>
      </c>
      <c r="G6" s="9">
        <f t="shared" si="0"/>
        <v>4633330</v>
      </c>
      <c r="H6" s="9">
        <f t="shared" si="0"/>
        <v>478633</v>
      </c>
      <c r="I6" s="9">
        <f>I8+I20+I27+I30+I34+I42+I50+I54+I57+I64+I67+I86+I89+I92+I95+I98+I105+I111+I118+I115</f>
        <v>5111963</v>
      </c>
      <c r="J6" s="33">
        <f>+H6+G6</f>
        <v>5111963</v>
      </c>
    </row>
    <row r="7" spans="1:10" ht="12.75" customHeight="1" x14ac:dyDescent="0.2">
      <c r="A7" s="10"/>
      <c r="B7" s="11"/>
      <c r="C7" s="11"/>
      <c r="D7" s="11"/>
      <c r="E7" s="11"/>
      <c r="F7" s="11"/>
      <c r="G7" s="11"/>
      <c r="H7" s="11"/>
      <c r="I7" s="11"/>
    </row>
    <row r="8" spans="1:10" ht="12.75" customHeight="1" x14ac:dyDescent="0.2">
      <c r="A8" s="2" t="s">
        <v>26</v>
      </c>
      <c r="B8" s="14">
        <f t="shared" ref="B8:H8" si="1">SUM(B9:B18)</f>
        <v>2341442</v>
      </c>
      <c r="C8" s="14">
        <f t="shared" si="1"/>
        <v>474789</v>
      </c>
      <c r="D8" s="14">
        <f t="shared" si="1"/>
        <v>2816231</v>
      </c>
      <c r="E8" s="14">
        <f t="shared" si="1"/>
        <v>0</v>
      </c>
      <c r="F8" s="14">
        <f t="shared" si="1"/>
        <v>0</v>
      </c>
      <c r="G8" s="14">
        <f t="shared" si="1"/>
        <v>2341442</v>
      </c>
      <c r="H8" s="14">
        <f t="shared" si="1"/>
        <v>474789</v>
      </c>
      <c r="I8" s="14">
        <f t="shared" ref="I8" si="2">SUM(I9:I18)</f>
        <v>2816231</v>
      </c>
      <c r="J8" s="33">
        <f>+G8+H8</f>
        <v>2816231</v>
      </c>
    </row>
    <row r="9" spans="1:10" ht="12.75" customHeight="1" x14ac:dyDescent="0.2">
      <c r="A9" s="4" t="s">
        <v>28</v>
      </c>
      <c r="B9" s="13">
        <v>126188</v>
      </c>
      <c r="C9" s="13"/>
      <c r="D9" s="13">
        <f t="shared" ref="D9:D18" si="3">SUM(B9:C9)</f>
        <v>126188</v>
      </c>
      <c r="E9" s="13"/>
      <c r="F9" s="13"/>
      <c r="G9" s="13">
        <f>+B9+E9</f>
        <v>126188</v>
      </c>
      <c r="H9" s="13">
        <f>+C9+F9</f>
        <v>0</v>
      </c>
      <c r="I9" s="13">
        <f t="shared" ref="I9" si="4">SUM(G9:H9)</f>
        <v>126188</v>
      </c>
    </row>
    <row r="10" spans="1:10" ht="12.75" customHeight="1" x14ac:dyDescent="0.2">
      <c r="A10" s="4" t="s">
        <v>29</v>
      </c>
      <c r="B10" s="13">
        <f>132458+548910+35764</f>
        <v>717132</v>
      </c>
      <c r="C10" s="13"/>
      <c r="D10" s="13">
        <f t="shared" si="3"/>
        <v>717132</v>
      </c>
      <c r="E10" s="13"/>
      <c r="F10" s="13"/>
      <c r="G10" s="13">
        <f t="shared" ref="G10:G18" si="5">+B10+E10</f>
        <v>717132</v>
      </c>
      <c r="H10" s="13">
        <f t="shared" ref="H10:H18" si="6">+C10+F10</f>
        <v>0</v>
      </c>
      <c r="I10" s="13">
        <f t="shared" ref="I10:I18" si="7">SUM(G10:H10)</f>
        <v>717132</v>
      </c>
    </row>
    <row r="11" spans="1:10" ht="12.75" customHeight="1" x14ac:dyDescent="0.2">
      <c r="A11" s="19" t="s">
        <v>53</v>
      </c>
      <c r="B11" s="15">
        <v>471452</v>
      </c>
      <c r="C11" s="15"/>
      <c r="D11" s="19">
        <f t="shared" si="3"/>
        <v>471452</v>
      </c>
      <c r="E11" s="15"/>
      <c r="F11" s="15"/>
      <c r="G11" s="13">
        <f t="shared" si="5"/>
        <v>471452</v>
      </c>
      <c r="H11" s="13">
        <f t="shared" si="6"/>
        <v>0</v>
      </c>
      <c r="I11" s="13">
        <f t="shared" si="7"/>
        <v>471452</v>
      </c>
    </row>
    <row r="12" spans="1:10" ht="12.75" customHeight="1" x14ac:dyDescent="0.2">
      <c r="A12" s="19" t="s">
        <v>54</v>
      </c>
      <c r="B12" s="30">
        <v>172620</v>
      </c>
      <c r="C12" s="15"/>
      <c r="D12" s="19">
        <f t="shared" si="3"/>
        <v>172620</v>
      </c>
      <c r="E12" s="30"/>
      <c r="F12" s="15"/>
      <c r="G12" s="13">
        <f t="shared" si="5"/>
        <v>172620</v>
      </c>
      <c r="H12" s="13">
        <f t="shared" si="6"/>
        <v>0</v>
      </c>
      <c r="I12" s="13">
        <f t="shared" si="7"/>
        <v>172620</v>
      </c>
    </row>
    <row r="13" spans="1:10" ht="12.75" customHeight="1" x14ac:dyDescent="0.2">
      <c r="A13" s="19" t="s">
        <v>55</v>
      </c>
      <c r="B13" s="15">
        <v>181877</v>
      </c>
      <c r="C13" s="15"/>
      <c r="D13" s="19">
        <f t="shared" si="3"/>
        <v>181877</v>
      </c>
      <c r="E13" s="15"/>
      <c r="F13" s="15"/>
      <c r="G13" s="13">
        <f t="shared" si="5"/>
        <v>181877</v>
      </c>
      <c r="H13" s="13">
        <f t="shared" si="6"/>
        <v>0</v>
      </c>
      <c r="I13" s="13">
        <f t="shared" si="7"/>
        <v>181877</v>
      </c>
    </row>
    <row r="14" spans="1:10" ht="12.75" customHeight="1" x14ac:dyDescent="0.2">
      <c r="A14" s="19" t="s">
        <v>59</v>
      </c>
      <c r="B14" s="15">
        <v>50000</v>
      </c>
      <c r="C14" s="15"/>
      <c r="D14" s="19">
        <f t="shared" si="3"/>
        <v>50000</v>
      </c>
      <c r="E14" s="15"/>
      <c r="F14" s="15"/>
      <c r="G14" s="13">
        <f t="shared" si="5"/>
        <v>50000</v>
      </c>
      <c r="H14" s="13">
        <f t="shared" si="6"/>
        <v>0</v>
      </c>
      <c r="I14" s="13">
        <f t="shared" si="7"/>
        <v>50000</v>
      </c>
    </row>
    <row r="15" spans="1:10" ht="12.75" customHeight="1" x14ac:dyDescent="0.2">
      <c r="A15" s="19" t="s">
        <v>102</v>
      </c>
      <c r="B15" s="15"/>
      <c r="C15" s="15">
        <v>264755</v>
      </c>
      <c r="D15" s="19">
        <f t="shared" si="3"/>
        <v>264755</v>
      </c>
      <c r="E15" s="15"/>
      <c r="F15" s="15"/>
      <c r="G15" s="13">
        <f t="shared" si="5"/>
        <v>0</v>
      </c>
      <c r="H15" s="13">
        <f t="shared" si="6"/>
        <v>264755</v>
      </c>
      <c r="I15" s="13">
        <f t="shared" si="7"/>
        <v>264755</v>
      </c>
    </row>
    <row r="16" spans="1:10" ht="12.75" customHeight="1" x14ac:dyDescent="0.2">
      <c r="A16" s="4" t="s">
        <v>101</v>
      </c>
      <c r="B16" s="15"/>
      <c r="C16" s="15">
        <v>210034</v>
      </c>
      <c r="D16" s="19">
        <f t="shared" si="3"/>
        <v>210034</v>
      </c>
      <c r="E16" s="15"/>
      <c r="F16" s="15"/>
      <c r="G16" s="13">
        <f t="shared" si="5"/>
        <v>0</v>
      </c>
      <c r="H16" s="13">
        <f t="shared" si="6"/>
        <v>210034</v>
      </c>
      <c r="I16" s="13">
        <f t="shared" si="7"/>
        <v>210034</v>
      </c>
    </row>
    <row r="17" spans="1:9" ht="12.75" customHeight="1" x14ac:dyDescent="0.2">
      <c r="A17" s="4" t="s">
        <v>103</v>
      </c>
      <c r="B17" s="15">
        <v>567667</v>
      </c>
      <c r="C17" s="15"/>
      <c r="D17" s="19">
        <f t="shared" si="3"/>
        <v>567667</v>
      </c>
      <c r="E17" s="15"/>
      <c r="F17" s="15"/>
      <c r="G17" s="13">
        <f t="shared" si="5"/>
        <v>567667</v>
      </c>
      <c r="H17" s="13">
        <f t="shared" si="6"/>
        <v>0</v>
      </c>
      <c r="I17" s="13">
        <f t="shared" si="7"/>
        <v>567667</v>
      </c>
    </row>
    <row r="18" spans="1:9" ht="12.75" customHeight="1" x14ac:dyDescent="0.2">
      <c r="A18" s="4" t="s">
        <v>104</v>
      </c>
      <c r="B18" s="15">
        <v>54506</v>
      </c>
      <c r="C18" s="15"/>
      <c r="D18" s="19">
        <f t="shared" si="3"/>
        <v>54506</v>
      </c>
      <c r="E18" s="15"/>
      <c r="F18" s="15"/>
      <c r="G18" s="13">
        <f t="shared" si="5"/>
        <v>54506</v>
      </c>
      <c r="H18" s="13">
        <f t="shared" si="6"/>
        <v>0</v>
      </c>
      <c r="I18" s="13">
        <f t="shared" si="7"/>
        <v>54506</v>
      </c>
    </row>
    <row r="19" spans="1:9" ht="12.75" customHeight="1" x14ac:dyDescent="0.2">
      <c r="A19" s="5"/>
      <c r="B19" s="13"/>
      <c r="C19" s="13"/>
      <c r="D19" s="13"/>
      <c r="E19" s="13"/>
      <c r="F19" s="13"/>
      <c r="G19" s="13"/>
      <c r="H19" s="13"/>
      <c r="I19" s="13"/>
    </row>
    <row r="20" spans="1:9" ht="12.75" customHeight="1" x14ac:dyDescent="0.2">
      <c r="A20" s="3" t="s">
        <v>32</v>
      </c>
      <c r="B20" s="26">
        <f>SUM(B21:B25)</f>
        <v>1000</v>
      </c>
      <c r="C20" s="26">
        <f t="shared" ref="C20:I20" si="8">SUM(C21:C25)</f>
        <v>0</v>
      </c>
      <c r="D20" s="26">
        <f t="shared" si="8"/>
        <v>1000</v>
      </c>
      <c r="E20" s="26">
        <f t="shared" si="8"/>
        <v>1640</v>
      </c>
      <c r="F20" s="26">
        <f t="shared" si="8"/>
        <v>1327</v>
      </c>
      <c r="G20" s="26">
        <f t="shared" si="8"/>
        <v>2640</v>
      </c>
      <c r="H20" s="26">
        <f t="shared" si="8"/>
        <v>1327</v>
      </c>
      <c r="I20" s="26">
        <f t="shared" si="8"/>
        <v>3967</v>
      </c>
    </row>
    <row r="21" spans="1:9" ht="12.75" customHeight="1" x14ac:dyDescent="0.2">
      <c r="A21" s="4" t="s">
        <v>24</v>
      </c>
      <c r="B21" s="13">
        <v>1000</v>
      </c>
      <c r="C21" s="13"/>
      <c r="D21" s="5">
        <f>SUM(B21:C21)</f>
        <v>1000</v>
      </c>
      <c r="E21" s="13"/>
      <c r="F21" s="13"/>
      <c r="G21" s="13">
        <f t="shared" ref="G21" si="9">+B21+E21</f>
        <v>1000</v>
      </c>
      <c r="H21" s="13">
        <f t="shared" ref="H21" si="10">+C21+F21</f>
        <v>0</v>
      </c>
      <c r="I21" s="13">
        <f t="shared" ref="I21" si="11">SUM(G21:H21)</f>
        <v>1000</v>
      </c>
    </row>
    <row r="22" spans="1:9" ht="12.75" customHeight="1" x14ac:dyDescent="0.2">
      <c r="A22" s="4" t="s">
        <v>132</v>
      </c>
      <c r="B22" s="13"/>
      <c r="C22" s="13"/>
      <c r="D22" s="5"/>
      <c r="E22" s="13">
        <v>432</v>
      </c>
      <c r="F22" s="13"/>
      <c r="G22" s="13">
        <f t="shared" ref="G22" si="12">+B22+E22</f>
        <v>432</v>
      </c>
      <c r="H22" s="13">
        <f t="shared" ref="H22" si="13">+C22+F22</f>
        <v>0</v>
      </c>
      <c r="I22" s="13">
        <f t="shared" ref="I22" si="14">SUM(G22:H22)</f>
        <v>432</v>
      </c>
    </row>
    <row r="23" spans="1:9" ht="12.75" customHeight="1" x14ac:dyDescent="0.2">
      <c r="A23" s="32" t="s">
        <v>141</v>
      </c>
      <c r="B23" s="13"/>
      <c r="C23" s="13"/>
      <c r="D23" s="5"/>
      <c r="E23" s="13"/>
      <c r="F23" s="13">
        <v>1042</v>
      </c>
      <c r="G23" s="13">
        <f t="shared" ref="G23" si="15">+B23+E23</f>
        <v>0</v>
      </c>
      <c r="H23" s="13">
        <f t="shared" ref="H23" si="16">+C23+F23</f>
        <v>1042</v>
      </c>
      <c r="I23" s="13">
        <f t="shared" ref="I23" si="17">SUM(G23:H23)</f>
        <v>1042</v>
      </c>
    </row>
    <row r="24" spans="1:9" ht="12.75" customHeight="1" x14ac:dyDescent="0.2">
      <c r="A24" s="32" t="s">
        <v>142</v>
      </c>
      <c r="B24" s="13"/>
      <c r="C24" s="13"/>
      <c r="D24" s="5"/>
      <c r="E24" s="13"/>
      <c r="F24" s="13">
        <v>285</v>
      </c>
      <c r="G24" s="13">
        <f t="shared" ref="G24" si="18">+B24+E24</f>
        <v>0</v>
      </c>
      <c r="H24" s="13">
        <f t="shared" ref="H24" si="19">+C24+F24</f>
        <v>285</v>
      </c>
      <c r="I24" s="13">
        <f t="shared" ref="I24" si="20">SUM(G24:H24)</f>
        <v>285</v>
      </c>
    </row>
    <row r="25" spans="1:9" ht="12.75" customHeight="1" x14ac:dyDescent="0.2">
      <c r="A25" s="4" t="s">
        <v>140</v>
      </c>
      <c r="B25" s="13"/>
      <c r="C25" s="13"/>
      <c r="D25" s="5"/>
      <c r="E25" s="13">
        <v>1208</v>
      </c>
      <c r="F25" s="13"/>
      <c r="G25" s="13">
        <f t="shared" ref="G25" si="21">+B25+E25</f>
        <v>1208</v>
      </c>
      <c r="H25" s="13">
        <f t="shared" ref="H25" si="22">+C25+F25</f>
        <v>0</v>
      </c>
      <c r="I25" s="13">
        <f t="shared" ref="I25" si="23">SUM(G25:H25)</f>
        <v>1208</v>
      </c>
    </row>
    <row r="26" spans="1:9" ht="12.75" customHeight="1" x14ac:dyDescent="0.2">
      <c r="A26" s="5"/>
      <c r="B26" s="15"/>
      <c r="C26" s="15"/>
      <c r="D26" s="15"/>
      <c r="E26" s="15"/>
      <c r="F26" s="15"/>
      <c r="G26" s="15"/>
      <c r="H26" s="15"/>
      <c r="I26" s="15"/>
    </row>
    <row r="27" spans="1:9" ht="12.75" customHeight="1" x14ac:dyDescent="0.2">
      <c r="A27" s="3" t="s">
        <v>97</v>
      </c>
      <c r="B27" s="3">
        <f t="shared" ref="B27:I27" si="24">+B28</f>
        <v>3000</v>
      </c>
      <c r="C27" s="3">
        <f t="shared" si="24"/>
        <v>0</v>
      </c>
      <c r="D27" s="3">
        <f t="shared" si="24"/>
        <v>3000</v>
      </c>
      <c r="E27" s="3">
        <f t="shared" si="24"/>
        <v>0</v>
      </c>
      <c r="F27" s="3">
        <f t="shared" si="24"/>
        <v>0</v>
      </c>
      <c r="G27" s="3">
        <f t="shared" si="24"/>
        <v>3000</v>
      </c>
      <c r="H27" s="3">
        <f t="shared" si="24"/>
        <v>0</v>
      </c>
      <c r="I27" s="3">
        <f t="shared" si="24"/>
        <v>3000</v>
      </c>
    </row>
    <row r="28" spans="1:9" ht="12.75" customHeight="1" x14ac:dyDescent="0.2">
      <c r="A28" s="5" t="s">
        <v>98</v>
      </c>
      <c r="B28" s="15">
        <v>3000</v>
      </c>
      <c r="C28" s="15"/>
      <c r="D28" s="5">
        <f>SUM(B28:C28)</f>
        <v>3000</v>
      </c>
      <c r="E28" s="15"/>
      <c r="F28" s="15"/>
      <c r="G28" s="13">
        <f t="shared" ref="G28" si="25">+B28+E28</f>
        <v>3000</v>
      </c>
      <c r="H28" s="13">
        <f t="shared" ref="H28" si="26">+C28+F28</f>
        <v>0</v>
      </c>
      <c r="I28" s="13">
        <f t="shared" ref="I28" si="27">SUM(G28:H28)</f>
        <v>3000</v>
      </c>
    </row>
    <row r="29" spans="1:9" ht="12.75" customHeight="1" x14ac:dyDescent="0.2">
      <c r="A29" s="5"/>
      <c r="B29" s="15"/>
      <c r="C29" s="15"/>
      <c r="D29" s="15"/>
      <c r="E29" s="15"/>
      <c r="F29" s="15"/>
      <c r="G29" s="15"/>
      <c r="H29" s="15"/>
      <c r="I29" s="15"/>
    </row>
    <row r="30" spans="1:9" ht="12.75" customHeight="1" x14ac:dyDescent="0.2">
      <c r="A30" s="2" t="s">
        <v>7</v>
      </c>
      <c r="B30" s="3">
        <f t="shared" ref="B30:H30" si="28">SUM(B31:B32)</f>
        <v>1792870</v>
      </c>
      <c r="C30" s="3">
        <f t="shared" si="28"/>
        <v>0</v>
      </c>
      <c r="D30" s="3">
        <f t="shared" si="28"/>
        <v>1792870</v>
      </c>
      <c r="E30" s="3">
        <f t="shared" si="28"/>
        <v>20306</v>
      </c>
      <c r="F30" s="3">
        <f t="shared" si="28"/>
        <v>0</v>
      </c>
      <c r="G30" s="3">
        <f t="shared" si="28"/>
        <v>1813176</v>
      </c>
      <c r="H30" s="3">
        <f t="shared" si="28"/>
        <v>0</v>
      </c>
      <c r="I30" s="3">
        <f>SUM(I31:I32)</f>
        <v>1813176</v>
      </c>
    </row>
    <row r="31" spans="1:9" ht="12.75" customHeight="1" x14ac:dyDescent="0.2">
      <c r="A31" s="4" t="s">
        <v>108</v>
      </c>
      <c r="B31" s="5">
        <f>1155985+636885</f>
        <v>1792870</v>
      </c>
      <c r="C31" s="5"/>
      <c r="D31" s="5">
        <f>SUM(B31:C31)</f>
        <v>1792870</v>
      </c>
      <c r="E31" s="5"/>
      <c r="F31" s="5"/>
      <c r="G31" s="13">
        <f t="shared" ref="G31" si="29">+B31+E31</f>
        <v>1792870</v>
      </c>
      <c r="H31" s="13">
        <f t="shared" ref="H31" si="30">+C31+F31</f>
        <v>0</v>
      </c>
      <c r="I31" s="13">
        <f t="shared" ref="I31" si="31">SUM(G31:H31)</f>
        <v>1792870</v>
      </c>
    </row>
    <row r="32" spans="1:9" ht="12.75" customHeight="1" x14ac:dyDescent="0.2">
      <c r="A32" s="4" t="s">
        <v>133</v>
      </c>
      <c r="B32" s="5"/>
      <c r="C32" s="5"/>
      <c r="D32" s="5"/>
      <c r="E32" s="5">
        <v>20306</v>
      </c>
      <c r="F32" s="5"/>
      <c r="G32" s="13">
        <f t="shared" ref="G32" si="32">+B32+E32</f>
        <v>20306</v>
      </c>
      <c r="H32" s="13">
        <f t="shared" ref="H32" si="33">+C32+F32</f>
        <v>0</v>
      </c>
      <c r="I32" s="13">
        <f t="shared" ref="I32" si="34">SUM(G32:H32)</f>
        <v>20306</v>
      </c>
    </row>
    <row r="33" spans="1:9" ht="12.75" customHeight="1" x14ac:dyDescent="0.2">
      <c r="A33" s="5"/>
      <c r="B33" s="15"/>
      <c r="C33" s="15"/>
      <c r="D33" s="15"/>
      <c r="E33" s="15"/>
      <c r="F33" s="15"/>
      <c r="G33" s="15"/>
      <c r="H33" s="15"/>
      <c r="I33" s="15"/>
    </row>
    <row r="34" spans="1:9" ht="12.75" customHeight="1" x14ac:dyDescent="0.2">
      <c r="A34" s="2" t="s">
        <v>5</v>
      </c>
      <c r="B34" s="20">
        <f t="shared" ref="B34:I34" si="35">SUM(B35:B41)</f>
        <v>15764</v>
      </c>
      <c r="C34" s="20">
        <f t="shared" si="35"/>
        <v>0</v>
      </c>
      <c r="D34" s="20">
        <f t="shared" si="35"/>
        <v>15764</v>
      </c>
      <c r="E34" s="20">
        <f t="shared" si="35"/>
        <v>0</v>
      </c>
      <c r="F34" s="20">
        <f t="shared" si="35"/>
        <v>0</v>
      </c>
      <c r="G34" s="20">
        <f t="shared" si="35"/>
        <v>15764</v>
      </c>
      <c r="H34" s="20">
        <f t="shared" si="35"/>
        <v>0</v>
      </c>
      <c r="I34" s="20">
        <f t="shared" si="35"/>
        <v>15764</v>
      </c>
    </row>
    <row r="35" spans="1:9" ht="12.75" customHeight="1" x14ac:dyDescent="0.2">
      <c r="A35" s="29" t="s">
        <v>73</v>
      </c>
      <c r="B35" s="20"/>
      <c r="C35" s="20"/>
      <c r="D35" s="20"/>
      <c r="E35" s="20"/>
      <c r="F35" s="20"/>
      <c r="G35" s="20"/>
      <c r="H35" s="20"/>
      <c r="I35" s="20"/>
    </row>
    <row r="36" spans="1:9" ht="12.75" customHeight="1" x14ac:dyDescent="0.2">
      <c r="A36" s="4" t="s">
        <v>74</v>
      </c>
      <c r="B36" s="19">
        <v>9700</v>
      </c>
      <c r="C36" s="19"/>
      <c r="D36" s="15">
        <f>SUM(B36:C36)</f>
        <v>9700</v>
      </c>
      <c r="E36" s="19"/>
      <c r="F36" s="19"/>
      <c r="G36" s="13">
        <f t="shared" ref="G36" si="36">+B36+E36</f>
        <v>9700</v>
      </c>
      <c r="H36" s="13">
        <f t="shared" ref="H36" si="37">+C36+F36</f>
        <v>0</v>
      </c>
      <c r="I36" s="13">
        <f t="shared" ref="I36" si="38">SUM(G36:H36)</f>
        <v>9700</v>
      </c>
    </row>
    <row r="37" spans="1:9" ht="12.75" customHeight="1" x14ac:dyDescent="0.2">
      <c r="A37" s="4"/>
      <c r="B37" s="20"/>
      <c r="C37" s="20"/>
      <c r="D37" s="20"/>
      <c r="E37" s="20"/>
      <c r="F37" s="20"/>
      <c r="G37" s="20"/>
      <c r="H37" s="20"/>
      <c r="I37" s="20"/>
    </row>
    <row r="38" spans="1:9" ht="12.75" customHeight="1" x14ac:dyDescent="0.2">
      <c r="A38" s="23" t="s">
        <v>30</v>
      </c>
      <c r="B38" s="15"/>
      <c r="C38" s="15"/>
      <c r="D38" s="15"/>
      <c r="E38" s="15"/>
      <c r="F38" s="15"/>
      <c r="G38" s="15"/>
      <c r="H38" s="15"/>
      <c r="I38" s="15"/>
    </row>
    <row r="39" spans="1:9" ht="12.75" customHeight="1" x14ac:dyDescent="0.2">
      <c r="A39" s="5" t="s">
        <v>39</v>
      </c>
      <c r="B39" s="15">
        <v>2000</v>
      </c>
      <c r="C39" s="15"/>
      <c r="D39" s="15">
        <f>SUM(B39:C39)</f>
        <v>2000</v>
      </c>
      <c r="E39" s="15"/>
      <c r="F39" s="15"/>
      <c r="G39" s="13">
        <f t="shared" ref="G39" si="39">+B39+E39</f>
        <v>2000</v>
      </c>
      <c r="H39" s="13">
        <f t="shared" ref="H39" si="40">+C39+F39</f>
        <v>0</v>
      </c>
      <c r="I39" s="13">
        <f t="shared" ref="I39" si="41">SUM(G39:H39)</f>
        <v>2000</v>
      </c>
    </row>
    <row r="40" spans="1:9" ht="12.75" customHeight="1" x14ac:dyDescent="0.2">
      <c r="A40" s="4" t="s">
        <v>128</v>
      </c>
      <c r="B40" s="19">
        <v>4064</v>
      </c>
      <c r="C40" s="19"/>
      <c r="D40" s="15">
        <f t="shared" ref="D40" si="42">SUM(B40:C40)</f>
        <v>4064</v>
      </c>
      <c r="E40" s="19"/>
      <c r="F40" s="19"/>
      <c r="G40" s="13">
        <f t="shared" ref="G40" si="43">+B40+E40</f>
        <v>4064</v>
      </c>
      <c r="H40" s="13">
        <f t="shared" ref="H40" si="44">+C40+F40</f>
        <v>0</v>
      </c>
      <c r="I40" s="13">
        <f t="shared" ref="I40" si="45">SUM(G40:H40)</f>
        <v>4064</v>
      </c>
    </row>
    <row r="41" spans="1:9" ht="12.75" customHeight="1" x14ac:dyDescent="0.2">
      <c r="A41" s="5"/>
      <c r="B41" s="15"/>
      <c r="C41" s="15"/>
      <c r="D41" s="15"/>
      <c r="E41" s="15"/>
      <c r="F41" s="15"/>
      <c r="G41" s="15"/>
      <c r="H41" s="15"/>
      <c r="I41" s="15"/>
    </row>
    <row r="42" spans="1:9" ht="12.75" customHeight="1" x14ac:dyDescent="0.2">
      <c r="A42" s="3" t="s">
        <v>80</v>
      </c>
      <c r="B42" s="26">
        <f t="shared" ref="B42:I42" si="46">SUM(B43:B48)</f>
        <v>37000</v>
      </c>
      <c r="C42" s="26">
        <f t="shared" si="46"/>
        <v>0</v>
      </c>
      <c r="D42" s="26">
        <f t="shared" si="46"/>
        <v>37000</v>
      </c>
      <c r="E42" s="26">
        <f t="shared" si="46"/>
        <v>0</v>
      </c>
      <c r="F42" s="26">
        <f t="shared" si="46"/>
        <v>0</v>
      </c>
      <c r="G42" s="26">
        <f t="shared" si="46"/>
        <v>37000</v>
      </c>
      <c r="H42" s="26">
        <f t="shared" si="46"/>
        <v>0</v>
      </c>
      <c r="I42" s="26">
        <f t="shared" si="46"/>
        <v>37000</v>
      </c>
    </row>
    <row r="43" spans="1:9" ht="12.75" customHeight="1" x14ac:dyDescent="0.2">
      <c r="A43" s="5" t="s">
        <v>75</v>
      </c>
      <c r="B43" s="15">
        <v>5500</v>
      </c>
      <c r="C43" s="15"/>
      <c r="D43" s="15">
        <f>SUM(B43:C43)</f>
        <v>5500</v>
      </c>
      <c r="E43" s="15"/>
      <c r="F43" s="15"/>
      <c r="G43" s="13">
        <f t="shared" ref="G43" si="47">+B43+E43</f>
        <v>5500</v>
      </c>
      <c r="H43" s="13">
        <f t="shared" ref="H43" si="48">+C43+F43</f>
        <v>0</v>
      </c>
      <c r="I43" s="13">
        <f t="shared" ref="I43" si="49">SUM(G43:H43)</f>
        <v>5500</v>
      </c>
    </row>
    <row r="44" spans="1:9" ht="12.75" customHeight="1" x14ac:dyDescent="0.2">
      <c r="A44" s="5" t="s">
        <v>76</v>
      </c>
      <c r="B44" s="15">
        <v>4500</v>
      </c>
      <c r="C44" s="15"/>
      <c r="D44" s="15">
        <f t="shared" ref="D44:D46" si="50">SUM(B44:C44)</f>
        <v>4500</v>
      </c>
      <c r="E44" s="15"/>
      <c r="F44" s="15"/>
      <c r="G44" s="13">
        <f t="shared" ref="G44:G48" si="51">+B44+E44</f>
        <v>4500</v>
      </c>
      <c r="H44" s="13">
        <f t="shared" ref="H44:H48" si="52">+C44+F44</f>
        <v>0</v>
      </c>
      <c r="I44" s="13">
        <f t="shared" ref="I44:I48" si="53">SUM(G44:H44)</f>
        <v>4500</v>
      </c>
    </row>
    <row r="45" spans="1:9" ht="12.75" customHeight="1" x14ac:dyDescent="0.2">
      <c r="A45" s="5" t="s">
        <v>77</v>
      </c>
      <c r="B45" s="15">
        <v>6500</v>
      </c>
      <c r="C45" s="15"/>
      <c r="D45" s="15">
        <f t="shared" si="50"/>
        <v>6500</v>
      </c>
      <c r="E45" s="15"/>
      <c r="F45" s="15"/>
      <c r="G45" s="13">
        <f t="shared" si="51"/>
        <v>6500</v>
      </c>
      <c r="H45" s="13">
        <f t="shared" si="52"/>
        <v>0</v>
      </c>
      <c r="I45" s="13">
        <f t="shared" si="53"/>
        <v>6500</v>
      </c>
    </row>
    <row r="46" spans="1:9" ht="12.75" customHeight="1" x14ac:dyDescent="0.2">
      <c r="A46" s="5" t="s">
        <v>105</v>
      </c>
      <c r="B46" s="15">
        <v>3500</v>
      </c>
      <c r="C46" s="15"/>
      <c r="D46" s="15">
        <f t="shared" si="50"/>
        <v>3500</v>
      </c>
      <c r="E46" s="15"/>
      <c r="F46" s="15"/>
      <c r="G46" s="13">
        <f t="shared" si="51"/>
        <v>3500</v>
      </c>
      <c r="H46" s="13">
        <f t="shared" si="52"/>
        <v>0</v>
      </c>
      <c r="I46" s="13">
        <f t="shared" si="53"/>
        <v>3500</v>
      </c>
    </row>
    <row r="47" spans="1:9" ht="12.75" customHeight="1" x14ac:dyDescent="0.2">
      <c r="A47" s="5" t="s">
        <v>78</v>
      </c>
      <c r="B47" s="15">
        <v>2000</v>
      </c>
      <c r="C47" s="15"/>
      <c r="D47" s="15">
        <f t="shared" ref="D47:D48" si="54">SUM(B47:C47)</f>
        <v>2000</v>
      </c>
      <c r="E47" s="15"/>
      <c r="F47" s="15"/>
      <c r="G47" s="13">
        <f t="shared" si="51"/>
        <v>2000</v>
      </c>
      <c r="H47" s="13">
        <f t="shared" si="52"/>
        <v>0</v>
      </c>
      <c r="I47" s="13">
        <f t="shared" si="53"/>
        <v>2000</v>
      </c>
    </row>
    <row r="48" spans="1:9" ht="12.75" customHeight="1" x14ac:dyDescent="0.2">
      <c r="A48" s="5" t="s">
        <v>79</v>
      </c>
      <c r="B48" s="15">
        <v>15000</v>
      </c>
      <c r="C48" s="15"/>
      <c r="D48" s="15">
        <f t="shared" si="54"/>
        <v>15000</v>
      </c>
      <c r="E48" s="15"/>
      <c r="F48" s="15"/>
      <c r="G48" s="13">
        <f t="shared" si="51"/>
        <v>15000</v>
      </c>
      <c r="H48" s="13">
        <f t="shared" si="52"/>
        <v>0</v>
      </c>
      <c r="I48" s="13">
        <f t="shared" si="53"/>
        <v>15000</v>
      </c>
    </row>
    <row r="49" spans="1:9" ht="12.75" customHeight="1" x14ac:dyDescent="0.2">
      <c r="A49" s="5"/>
      <c r="B49" s="15"/>
      <c r="C49" s="15"/>
      <c r="D49" s="15"/>
      <c r="E49" s="15"/>
      <c r="F49" s="15"/>
      <c r="G49" s="13"/>
      <c r="H49" s="13"/>
      <c r="I49" s="13"/>
    </row>
    <row r="50" spans="1:9" ht="12.75" customHeight="1" x14ac:dyDescent="0.2">
      <c r="A50" s="3" t="s">
        <v>138</v>
      </c>
      <c r="B50" s="26">
        <f>+B51</f>
        <v>0</v>
      </c>
      <c r="C50" s="26">
        <f t="shared" ref="C50:I50" si="55">+C51</f>
        <v>0</v>
      </c>
      <c r="D50" s="26">
        <f t="shared" si="55"/>
        <v>0</v>
      </c>
      <c r="E50" s="26">
        <f t="shared" si="55"/>
        <v>101</v>
      </c>
      <c r="F50" s="26">
        <f t="shared" si="55"/>
        <v>0</v>
      </c>
      <c r="G50" s="26">
        <f t="shared" si="55"/>
        <v>101</v>
      </c>
      <c r="H50" s="26">
        <f t="shared" si="55"/>
        <v>0</v>
      </c>
      <c r="I50" s="26">
        <f t="shared" si="55"/>
        <v>101</v>
      </c>
    </row>
    <row r="51" spans="1:9" ht="12.75" customHeight="1" x14ac:dyDescent="0.2">
      <c r="A51" s="16" t="s">
        <v>139</v>
      </c>
      <c r="B51" s="15"/>
      <c r="C51" s="15"/>
      <c r="D51" s="15"/>
      <c r="E51" s="15">
        <v>101</v>
      </c>
      <c r="F51" s="15"/>
      <c r="G51" s="13">
        <f t="shared" ref="G51" si="56">+B51+E51</f>
        <v>101</v>
      </c>
      <c r="H51" s="13">
        <f t="shared" ref="H51" si="57">+C51+F51</f>
        <v>0</v>
      </c>
      <c r="I51" s="13">
        <f t="shared" ref="I51" si="58">SUM(G51:H51)</f>
        <v>101</v>
      </c>
    </row>
    <row r="52" spans="1:9" ht="12.75" customHeight="1" x14ac:dyDescent="0.2">
      <c r="A52" s="5"/>
      <c r="B52" s="15"/>
      <c r="C52" s="15"/>
      <c r="D52" s="15"/>
      <c r="E52" s="15"/>
      <c r="F52" s="15"/>
      <c r="G52" s="13"/>
      <c r="H52" s="13"/>
      <c r="I52" s="13"/>
    </row>
    <row r="53" spans="1:9" ht="12.75" customHeight="1" x14ac:dyDescent="0.2">
      <c r="A53" s="5"/>
      <c r="B53" s="15"/>
      <c r="C53" s="15"/>
      <c r="D53" s="15"/>
      <c r="E53" s="15"/>
      <c r="F53" s="15"/>
      <c r="G53" s="15"/>
      <c r="H53" s="15"/>
      <c r="I53" s="15"/>
    </row>
    <row r="54" spans="1:9" ht="12.75" customHeight="1" x14ac:dyDescent="0.2">
      <c r="A54" s="3" t="s">
        <v>113</v>
      </c>
      <c r="B54" s="3">
        <f t="shared" ref="B54:I54" si="59">+B55</f>
        <v>889</v>
      </c>
      <c r="C54" s="3">
        <f t="shared" si="59"/>
        <v>0</v>
      </c>
      <c r="D54" s="3">
        <f t="shared" si="59"/>
        <v>889</v>
      </c>
      <c r="E54" s="3">
        <f t="shared" si="59"/>
        <v>0</v>
      </c>
      <c r="F54" s="3">
        <f t="shared" si="59"/>
        <v>0</v>
      </c>
      <c r="G54" s="3">
        <f t="shared" si="59"/>
        <v>889</v>
      </c>
      <c r="H54" s="3">
        <f t="shared" si="59"/>
        <v>0</v>
      </c>
      <c r="I54" s="3">
        <f t="shared" si="59"/>
        <v>889</v>
      </c>
    </row>
    <row r="55" spans="1:9" ht="12.75" customHeight="1" x14ac:dyDescent="0.2">
      <c r="A55" s="5" t="s">
        <v>114</v>
      </c>
      <c r="B55" s="15">
        <v>889</v>
      </c>
      <c r="C55" s="15"/>
      <c r="D55" s="15">
        <f t="shared" ref="D55" si="60">SUM(B55:C55)</f>
        <v>889</v>
      </c>
      <c r="E55" s="15"/>
      <c r="F55" s="15"/>
      <c r="G55" s="13">
        <f t="shared" ref="G55" si="61">+B55+E55</f>
        <v>889</v>
      </c>
      <c r="H55" s="13">
        <f t="shared" ref="H55" si="62">+C55+F55</f>
        <v>0</v>
      </c>
      <c r="I55" s="13">
        <f t="shared" ref="I55" si="63">SUM(G55:H55)</f>
        <v>889</v>
      </c>
    </row>
    <row r="56" spans="1:9" ht="12.75" customHeight="1" x14ac:dyDescent="0.2">
      <c r="A56" s="23"/>
      <c r="B56" s="15"/>
      <c r="C56" s="15"/>
      <c r="D56" s="15"/>
      <c r="E56" s="15"/>
      <c r="F56" s="15"/>
      <c r="G56" s="15"/>
      <c r="H56" s="15"/>
      <c r="I56" s="15"/>
    </row>
    <row r="57" spans="1:9" ht="12.75" customHeight="1" x14ac:dyDescent="0.2">
      <c r="A57" s="2" t="s">
        <v>6</v>
      </c>
      <c r="B57" s="3">
        <f t="shared" ref="B57:I57" si="64">SUM(B58:B62)</f>
        <v>25000</v>
      </c>
      <c r="C57" s="3">
        <f t="shared" si="64"/>
        <v>0</v>
      </c>
      <c r="D57" s="3">
        <f t="shared" si="64"/>
        <v>25000</v>
      </c>
      <c r="E57" s="3">
        <f t="shared" si="64"/>
        <v>0</v>
      </c>
      <c r="F57" s="3">
        <f t="shared" si="64"/>
        <v>0</v>
      </c>
      <c r="G57" s="3">
        <f t="shared" si="64"/>
        <v>25000</v>
      </c>
      <c r="H57" s="3">
        <f t="shared" si="64"/>
        <v>0</v>
      </c>
      <c r="I57" s="3">
        <f t="shared" si="64"/>
        <v>25000</v>
      </c>
    </row>
    <row r="58" spans="1:9" ht="12.75" customHeight="1" x14ac:dyDescent="0.2">
      <c r="A58" s="4" t="s">
        <v>40</v>
      </c>
      <c r="B58" s="19">
        <v>2000</v>
      </c>
      <c r="C58" s="19"/>
      <c r="D58" s="19">
        <f t="shared" ref="D58:D62" si="65">SUM(B58:C58)</f>
        <v>2000</v>
      </c>
      <c r="E58" s="19"/>
      <c r="F58" s="19"/>
      <c r="G58" s="13">
        <f t="shared" ref="G58" si="66">+B58+E58</f>
        <v>2000</v>
      </c>
      <c r="H58" s="13">
        <f t="shared" ref="H58" si="67">+C58+F58</f>
        <v>0</v>
      </c>
      <c r="I58" s="13">
        <f t="shared" ref="I58" si="68">SUM(G58:H58)</f>
        <v>2000</v>
      </c>
    </row>
    <row r="59" spans="1:9" ht="12.75" customHeight="1" x14ac:dyDescent="0.2">
      <c r="A59" s="4" t="s">
        <v>41</v>
      </c>
      <c r="B59" s="19">
        <v>2000</v>
      </c>
      <c r="C59" s="19"/>
      <c r="D59" s="19">
        <f t="shared" si="65"/>
        <v>2000</v>
      </c>
      <c r="E59" s="19"/>
      <c r="F59" s="19"/>
      <c r="G59" s="13">
        <f t="shared" ref="G59:G62" si="69">+B59+E59</f>
        <v>2000</v>
      </c>
      <c r="H59" s="13">
        <f t="shared" ref="H59:H62" si="70">+C59+F59</f>
        <v>0</v>
      </c>
      <c r="I59" s="13">
        <f t="shared" ref="I59:I62" si="71">SUM(G59:H59)</f>
        <v>2000</v>
      </c>
    </row>
    <row r="60" spans="1:9" ht="12.75" customHeight="1" x14ac:dyDescent="0.2">
      <c r="A60" s="4" t="s">
        <v>81</v>
      </c>
      <c r="B60" s="19">
        <v>5000</v>
      </c>
      <c r="C60" s="19"/>
      <c r="D60" s="19">
        <f t="shared" si="65"/>
        <v>5000</v>
      </c>
      <c r="E60" s="19"/>
      <c r="F60" s="19"/>
      <c r="G60" s="13">
        <f t="shared" si="69"/>
        <v>5000</v>
      </c>
      <c r="H60" s="13">
        <f t="shared" si="70"/>
        <v>0</v>
      </c>
      <c r="I60" s="13">
        <f t="shared" si="71"/>
        <v>5000</v>
      </c>
    </row>
    <row r="61" spans="1:9" ht="12.75" customHeight="1" x14ac:dyDescent="0.2">
      <c r="A61" s="4" t="s">
        <v>82</v>
      </c>
      <c r="B61" s="19">
        <v>6000</v>
      </c>
      <c r="C61" s="19"/>
      <c r="D61" s="19">
        <f t="shared" si="65"/>
        <v>6000</v>
      </c>
      <c r="E61" s="19"/>
      <c r="F61" s="19"/>
      <c r="G61" s="13">
        <f t="shared" si="69"/>
        <v>6000</v>
      </c>
      <c r="H61" s="13">
        <f t="shared" si="70"/>
        <v>0</v>
      </c>
      <c r="I61" s="13">
        <f t="shared" si="71"/>
        <v>6000</v>
      </c>
    </row>
    <row r="62" spans="1:9" ht="12.75" customHeight="1" x14ac:dyDescent="0.2">
      <c r="A62" s="4" t="s">
        <v>42</v>
      </c>
      <c r="B62" s="19">
        <v>10000</v>
      </c>
      <c r="C62" s="19"/>
      <c r="D62" s="19">
        <f t="shared" si="65"/>
        <v>10000</v>
      </c>
      <c r="E62" s="19"/>
      <c r="F62" s="19"/>
      <c r="G62" s="13">
        <f t="shared" si="69"/>
        <v>10000</v>
      </c>
      <c r="H62" s="13">
        <f t="shared" si="70"/>
        <v>0</v>
      </c>
      <c r="I62" s="13">
        <f t="shared" si="71"/>
        <v>10000</v>
      </c>
    </row>
    <row r="63" spans="1:9" ht="12.75" customHeight="1" x14ac:dyDescent="0.2">
      <c r="A63" s="4"/>
      <c r="B63" s="19"/>
      <c r="C63" s="19"/>
      <c r="D63" s="19"/>
      <c r="E63" s="19"/>
      <c r="F63" s="19"/>
      <c r="G63" s="19"/>
      <c r="H63" s="19"/>
      <c r="I63" s="19"/>
    </row>
    <row r="64" spans="1:9" ht="12.75" customHeight="1" x14ac:dyDescent="0.2">
      <c r="A64" s="2" t="s">
        <v>109</v>
      </c>
      <c r="B64" s="20">
        <f>+B65</f>
        <v>40000</v>
      </c>
      <c r="C64" s="20">
        <f t="shared" ref="C64:I64" si="72">+C65</f>
        <v>0</v>
      </c>
      <c r="D64" s="20">
        <f t="shared" si="72"/>
        <v>40000</v>
      </c>
      <c r="E64" s="20">
        <f>+E65</f>
        <v>0</v>
      </c>
      <c r="F64" s="20">
        <f t="shared" si="72"/>
        <v>0</v>
      </c>
      <c r="G64" s="20">
        <f>+G65</f>
        <v>40000</v>
      </c>
      <c r="H64" s="20">
        <f t="shared" si="72"/>
        <v>0</v>
      </c>
      <c r="I64" s="20">
        <f t="shared" si="72"/>
        <v>40000</v>
      </c>
    </row>
    <row r="65" spans="1:9" ht="12.75" customHeight="1" x14ac:dyDescent="0.2">
      <c r="A65" s="4" t="s">
        <v>110</v>
      </c>
      <c r="B65" s="19">
        <v>40000</v>
      </c>
      <c r="C65" s="19"/>
      <c r="D65" s="19">
        <f t="shared" ref="D65" si="73">SUM(B65:C65)</f>
        <v>40000</v>
      </c>
      <c r="E65" s="19"/>
      <c r="F65" s="19"/>
      <c r="G65" s="13">
        <f t="shared" ref="G65" si="74">+B65+E65</f>
        <v>40000</v>
      </c>
      <c r="H65" s="13">
        <f t="shared" ref="H65" si="75">+C65+F65</f>
        <v>0</v>
      </c>
      <c r="I65" s="13">
        <f t="shared" ref="I65" si="76">SUM(G65:H65)</f>
        <v>40000</v>
      </c>
    </row>
    <row r="66" spans="1:9" ht="12.75" customHeight="1" x14ac:dyDescent="0.2">
      <c r="A66" s="4"/>
      <c r="B66" s="19"/>
      <c r="C66" s="19"/>
      <c r="D66" s="19"/>
      <c r="E66" s="19"/>
      <c r="F66" s="19"/>
      <c r="G66" s="19"/>
      <c r="H66" s="19"/>
      <c r="I66" s="19"/>
    </row>
    <row r="67" spans="1:9" ht="12.75" customHeight="1" x14ac:dyDescent="0.2">
      <c r="A67" s="3" t="s">
        <v>22</v>
      </c>
      <c r="B67" s="20">
        <f t="shared" ref="B67:H67" si="77">SUM(B68:B84)</f>
        <v>259205</v>
      </c>
      <c r="C67" s="20">
        <f t="shared" si="77"/>
        <v>0</v>
      </c>
      <c r="D67" s="20">
        <f t="shared" si="77"/>
        <v>259205</v>
      </c>
      <c r="E67" s="20">
        <f t="shared" si="77"/>
        <v>976</v>
      </c>
      <c r="F67" s="20">
        <f t="shared" si="77"/>
        <v>0</v>
      </c>
      <c r="G67" s="20">
        <f t="shared" si="77"/>
        <v>260181</v>
      </c>
      <c r="H67" s="20">
        <f t="shared" si="77"/>
        <v>0</v>
      </c>
      <c r="I67" s="20">
        <f>SUM(I68:I84)</f>
        <v>260181</v>
      </c>
    </row>
    <row r="68" spans="1:9" ht="12.75" customHeight="1" x14ac:dyDescent="0.2">
      <c r="A68" s="5" t="s">
        <v>57</v>
      </c>
      <c r="B68" s="19">
        <v>40000</v>
      </c>
      <c r="C68" s="19"/>
      <c r="D68" s="19">
        <f>SUM(B68:C68)</f>
        <v>40000</v>
      </c>
      <c r="E68" s="19"/>
      <c r="F68" s="19"/>
      <c r="G68" s="13">
        <f t="shared" ref="G68" si="78">+B68+E68</f>
        <v>40000</v>
      </c>
      <c r="H68" s="13">
        <f t="shared" ref="H68" si="79">+C68+F68</f>
        <v>0</v>
      </c>
      <c r="I68" s="13">
        <f t="shared" ref="I68" si="80">SUM(G68:H68)</f>
        <v>40000</v>
      </c>
    </row>
    <row r="69" spans="1:9" ht="12.75" customHeight="1" x14ac:dyDescent="0.2">
      <c r="A69" s="5" t="s">
        <v>67</v>
      </c>
      <c r="B69" s="19">
        <v>12700</v>
      </c>
      <c r="C69" s="19"/>
      <c r="D69" s="19">
        <f t="shared" ref="D69:D71" si="81">SUM(B69:C69)</f>
        <v>12700</v>
      </c>
      <c r="E69" s="19"/>
      <c r="F69" s="19"/>
      <c r="G69" s="13">
        <f t="shared" ref="G69:G82" si="82">+B69+E69</f>
        <v>12700</v>
      </c>
      <c r="H69" s="13">
        <f t="shared" ref="H69:H82" si="83">+C69+F69</f>
        <v>0</v>
      </c>
      <c r="I69" s="13">
        <f t="shared" ref="I69:I82" si="84">SUM(G69:H69)</f>
        <v>12700</v>
      </c>
    </row>
    <row r="70" spans="1:9" ht="12.75" customHeight="1" x14ac:dyDescent="0.2">
      <c r="A70" s="5" t="s">
        <v>83</v>
      </c>
      <c r="B70" s="19">
        <v>20000</v>
      </c>
      <c r="C70" s="19"/>
      <c r="D70" s="19">
        <f t="shared" si="81"/>
        <v>20000</v>
      </c>
      <c r="E70" s="19"/>
      <c r="F70" s="19"/>
      <c r="G70" s="13">
        <f t="shared" si="82"/>
        <v>20000</v>
      </c>
      <c r="H70" s="13">
        <f t="shared" si="83"/>
        <v>0</v>
      </c>
      <c r="I70" s="13">
        <f t="shared" si="84"/>
        <v>20000</v>
      </c>
    </row>
    <row r="71" spans="1:9" ht="12.75" customHeight="1" x14ac:dyDescent="0.2">
      <c r="A71" s="5" t="s">
        <v>84</v>
      </c>
      <c r="B71" s="19">
        <v>120</v>
      </c>
      <c r="C71" s="19"/>
      <c r="D71" s="19">
        <f t="shared" si="81"/>
        <v>120</v>
      </c>
      <c r="E71" s="19"/>
      <c r="F71" s="19"/>
      <c r="G71" s="13">
        <f t="shared" si="82"/>
        <v>120</v>
      </c>
      <c r="H71" s="13">
        <f t="shared" si="83"/>
        <v>0</v>
      </c>
      <c r="I71" s="13">
        <f t="shared" si="84"/>
        <v>120</v>
      </c>
    </row>
    <row r="72" spans="1:9" ht="12.75" customHeight="1" x14ac:dyDescent="0.2">
      <c r="A72" s="5" t="s">
        <v>85</v>
      </c>
      <c r="B72" s="19">
        <v>8000</v>
      </c>
      <c r="C72" s="19"/>
      <c r="D72" s="19">
        <f t="shared" ref="D72:D82" si="85">SUM(B72:C72)</f>
        <v>8000</v>
      </c>
      <c r="E72" s="19"/>
      <c r="F72" s="19"/>
      <c r="G72" s="13">
        <f t="shared" si="82"/>
        <v>8000</v>
      </c>
      <c r="H72" s="13">
        <f t="shared" si="83"/>
        <v>0</v>
      </c>
      <c r="I72" s="13">
        <f t="shared" si="84"/>
        <v>8000</v>
      </c>
    </row>
    <row r="73" spans="1:9" ht="12.75" customHeight="1" x14ac:dyDescent="0.2">
      <c r="A73" s="5" t="s">
        <v>86</v>
      </c>
      <c r="B73" s="19">
        <v>8255</v>
      </c>
      <c r="C73" s="19"/>
      <c r="D73" s="19">
        <f t="shared" si="85"/>
        <v>8255</v>
      </c>
      <c r="E73" s="19"/>
      <c r="F73" s="19"/>
      <c r="G73" s="13">
        <f t="shared" si="82"/>
        <v>8255</v>
      </c>
      <c r="H73" s="13">
        <f t="shared" si="83"/>
        <v>0</v>
      </c>
      <c r="I73" s="13">
        <f t="shared" si="84"/>
        <v>8255</v>
      </c>
    </row>
    <row r="74" spans="1:9" ht="12.75" customHeight="1" x14ac:dyDescent="0.2">
      <c r="A74" s="5" t="s">
        <v>87</v>
      </c>
      <c r="B74" s="19">
        <v>8550</v>
      </c>
      <c r="C74" s="19"/>
      <c r="D74" s="19">
        <f t="shared" si="85"/>
        <v>8550</v>
      </c>
      <c r="E74" s="19"/>
      <c r="F74" s="19"/>
      <c r="G74" s="13">
        <f t="shared" si="82"/>
        <v>8550</v>
      </c>
      <c r="H74" s="13">
        <f t="shared" si="83"/>
        <v>0</v>
      </c>
      <c r="I74" s="13">
        <f t="shared" si="84"/>
        <v>8550</v>
      </c>
    </row>
    <row r="75" spans="1:9" ht="12.75" customHeight="1" x14ac:dyDescent="0.2">
      <c r="A75" s="5" t="s">
        <v>88</v>
      </c>
      <c r="B75" s="19">
        <v>25000</v>
      </c>
      <c r="C75" s="19"/>
      <c r="D75" s="19">
        <f t="shared" si="85"/>
        <v>25000</v>
      </c>
      <c r="E75" s="19"/>
      <c r="F75" s="19"/>
      <c r="G75" s="13">
        <f t="shared" si="82"/>
        <v>25000</v>
      </c>
      <c r="H75" s="13">
        <f t="shared" si="83"/>
        <v>0</v>
      </c>
      <c r="I75" s="13">
        <f t="shared" si="84"/>
        <v>25000</v>
      </c>
    </row>
    <row r="76" spans="1:9" ht="12.75" customHeight="1" x14ac:dyDescent="0.2">
      <c r="A76" s="5" t="s">
        <v>89</v>
      </c>
      <c r="B76" s="19">
        <v>63000</v>
      </c>
      <c r="C76" s="19"/>
      <c r="D76" s="19">
        <f t="shared" si="85"/>
        <v>63000</v>
      </c>
      <c r="E76" s="19"/>
      <c r="F76" s="19"/>
      <c r="G76" s="13">
        <f t="shared" si="82"/>
        <v>63000</v>
      </c>
      <c r="H76" s="13">
        <f t="shared" si="83"/>
        <v>0</v>
      </c>
      <c r="I76" s="13">
        <f t="shared" si="84"/>
        <v>63000</v>
      </c>
    </row>
    <row r="77" spans="1:9" ht="12.75" customHeight="1" x14ac:dyDescent="0.2">
      <c r="A77" s="5" t="s">
        <v>90</v>
      </c>
      <c r="B77" s="19">
        <v>4000</v>
      </c>
      <c r="C77" s="19"/>
      <c r="D77" s="19">
        <f t="shared" si="85"/>
        <v>4000</v>
      </c>
      <c r="E77" s="19"/>
      <c r="F77" s="19"/>
      <c r="G77" s="13">
        <f t="shared" si="82"/>
        <v>4000</v>
      </c>
      <c r="H77" s="13">
        <f t="shared" si="83"/>
        <v>0</v>
      </c>
      <c r="I77" s="13">
        <f t="shared" si="84"/>
        <v>4000</v>
      </c>
    </row>
    <row r="78" spans="1:9" ht="12.75" customHeight="1" x14ac:dyDescent="0.2">
      <c r="A78" s="5" t="s">
        <v>91</v>
      </c>
      <c r="B78" s="19">
        <v>5000</v>
      </c>
      <c r="C78" s="19"/>
      <c r="D78" s="19">
        <f t="shared" si="85"/>
        <v>5000</v>
      </c>
      <c r="E78" s="19"/>
      <c r="F78" s="19"/>
      <c r="G78" s="13">
        <f t="shared" si="82"/>
        <v>5000</v>
      </c>
      <c r="H78" s="13">
        <f t="shared" si="83"/>
        <v>0</v>
      </c>
      <c r="I78" s="13">
        <f t="shared" si="84"/>
        <v>5000</v>
      </c>
    </row>
    <row r="79" spans="1:9" ht="12.75" customHeight="1" x14ac:dyDescent="0.2">
      <c r="A79" s="5" t="s">
        <v>92</v>
      </c>
      <c r="B79" s="19">
        <v>5000</v>
      </c>
      <c r="C79" s="19"/>
      <c r="D79" s="19">
        <f t="shared" si="85"/>
        <v>5000</v>
      </c>
      <c r="E79" s="19"/>
      <c r="F79" s="19"/>
      <c r="G79" s="13">
        <f t="shared" si="82"/>
        <v>5000</v>
      </c>
      <c r="H79" s="13">
        <f t="shared" si="83"/>
        <v>0</v>
      </c>
      <c r="I79" s="13">
        <f t="shared" si="84"/>
        <v>5000</v>
      </c>
    </row>
    <row r="80" spans="1:9" ht="12.75" customHeight="1" x14ac:dyDescent="0.2">
      <c r="A80" s="5" t="s">
        <v>93</v>
      </c>
      <c r="B80" s="19">
        <v>5000</v>
      </c>
      <c r="C80" s="19"/>
      <c r="D80" s="19">
        <f t="shared" si="85"/>
        <v>5000</v>
      </c>
      <c r="E80" s="19"/>
      <c r="F80" s="19"/>
      <c r="G80" s="13">
        <f t="shared" si="82"/>
        <v>5000</v>
      </c>
      <c r="H80" s="13">
        <f t="shared" si="83"/>
        <v>0</v>
      </c>
      <c r="I80" s="13">
        <f t="shared" si="84"/>
        <v>5000</v>
      </c>
    </row>
    <row r="81" spans="1:9" ht="12.75" customHeight="1" x14ac:dyDescent="0.2">
      <c r="A81" s="5" t="s">
        <v>94</v>
      </c>
      <c r="B81" s="19">
        <v>5500</v>
      </c>
      <c r="C81" s="19"/>
      <c r="D81" s="19">
        <f t="shared" si="85"/>
        <v>5500</v>
      </c>
      <c r="E81" s="19"/>
      <c r="F81" s="19"/>
      <c r="G81" s="13">
        <f t="shared" si="82"/>
        <v>5500</v>
      </c>
      <c r="H81" s="13">
        <f t="shared" si="83"/>
        <v>0</v>
      </c>
      <c r="I81" s="13">
        <f t="shared" si="84"/>
        <v>5500</v>
      </c>
    </row>
    <row r="82" spans="1:9" ht="12.75" customHeight="1" x14ac:dyDescent="0.2">
      <c r="A82" s="5" t="s">
        <v>106</v>
      </c>
      <c r="B82" s="19">
        <v>39080</v>
      </c>
      <c r="C82" s="19"/>
      <c r="D82" s="19">
        <f t="shared" si="85"/>
        <v>39080</v>
      </c>
      <c r="E82" s="19"/>
      <c r="F82" s="19"/>
      <c r="G82" s="13">
        <f t="shared" si="82"/>
        <v>39080</v>
      </c>
      <c r="H82" s="13">
        <f t="shared" si="83"/>
        <v>0</v>
      </c>
      <c r="I82" s="13">
        <f t="shared" si="84"/>
        <v>39080</v>
      </c>
    </row>
    <row r="83" spans="1:9" ht="12.75" customHeight="1" x14ac:dyDescent="0.2">
      <c r="A83" s="16" t="s">
        <v>38</v>
      </c>
      <c r="B83" s="15">
        <v>10000</v>
      </c>
      <c r="C83" s="15"/>
      <c r="D83" s="15">
        <f>SUM(B83:C83)</f>
        <v>10000</v>
      </c>
      <c r="E83" s="15"/>
      <c r="F83" s="15"/>
      <c r="G83" s="13">
        <f t="shared" ref="G83" si="86">+B83+E83</f>
        <v>10000</v>
      </c>
      <c r="H83" s="13">
        <f t="shared" ref="H83" si="87">+C83+F83</f>
        <v>0</v>
      </c>
      <c r="I83" s="13">
        <f t="shared" ref="I83" si="88">SUM(G83:H83)</f>
        <v>10000</v>
      </c>
    </row>
    <row r="84" spans="1:9" ht="12.75" customHeight="1" x14ac:dyDescent="0.2">
      <c r="A84" s="16" t="s">
        <v>135</v>
      </c>
      <c r="B84" s="15"/>
      <c r="C84" s="15"/>
      <c r="D84" s="15"/>
      <c r="E84" s="15">
        <v>976</v>
      </c>
      <c r="F84" s="15"/>
      <c r="G84" s="13">
        <f t="shared" ref="G84" si="89">+B84+E84</f>
        <v>976</v>
      </c>
      <c r="H84" s="13">
        <f t="shared" ref="H84" si="90">+C84+F84</f>
        <v>0</v>
      </c>
      <c r="I84" s="13">
        <f t="shared" ref="I84" si="91">SUM(G84:H84)</f>
        <v>976</v>
      </c>
    </row>
    <row r="85" spans="1:9" ht="12.75" customHeight="1" x14ac:dyDescent="0.2">
      <c r="A85" s="5"/>
      <c r="B85" s="19"/>
      <c r="C85" s="19"/>
      <c r="D85" s="19"/>
      <c r="E85" s="19"/>
      <c r="F85" s="19"/>
      <c r="G85" s="19"/>
      <c r="H85" s="19"/>
      <c r="I85" s="19"/>
    </row>
    <row r="86" spans="1:9" ht="12.75" customHeight="1" x14ac:dyDescent="0.2">
      <c r="A86" s="3" t="s">
        <v>37</v>
      </c>
      <c r="B86" s="20">
        <f t="shared" ref="B86:I86" si="92">SUM(B87:B87)</f>
        <v>6000</v>
      </c>
      <c r="C86" s="20">
        <f t="shared" si="92"/>
        <v>0</v>
      </c>
      <c r="D86" s="20">
        <f t="shared" si="92"/>
        <v>6000</v>
      </c>
      <c r="E86" s="20">
        <f t="shared" si="92"/>
        <v>0</v>
      </c>
      <c r="F86" s="20">
        <f t="shared" si="92"/>
        <v>0</v>
      </c>
      <c r="G86" s="20">
        <f t="shared" si="92"/>
        <v>6000</v>
      </c>
      <c r="H86" s="20">
        <f t="shared" si="92"/>
        <v>0</v>
      </c>
      <c r="I86" s="20">
        <f t="shared" si="92"/>
        <v>6000</v>
      </c>
    </row>
    <row r="87" spans="1:9" ht="12.75" customHeight="1" x14ac:dyDescent="0.2">
      <c r="A87" s="5" t="s">
        <v>43</v>
      </c>
      <c r="B87" s="19">
        <v>6000</v>
      </c>
      <c r="C87" s="19"/>
      <c r="D87" s="19">
        <f>SUM(B87:C87)</f>
        <v>6000</v>
      </c>
      <c r="E87" s="19"/>
      <c r="F87" s="19"/>
      <c r="G87" s="13">
        <f t="shared" ref="G87" si="93">+B87+E87</f>
        <v>6000</v>
      </c>
      <c r="H87" s="13">
        <f t="shared" ref="H87" si="94">+C87+F87</f>
        <v>0</v>
      </c>
      <c r="I87" s="13">
        <f t="shared" ref="I87" si="95">SUM(G87:H87)</f>
        <v>6000</v>
      </c>
    </row>
    <row r="88" spans="1:9" ht="12.75" customHeight="1" x14ac:dyDescent="0.2">
      <c r="A88" s="5"/>
      <c r="B88" s="19"/>
      <c r="C88" s="19"/>
      <c r="D88" s="19"/>
      <c r="E88" s="19"/>
      <c r="F88" s="19"/>
      <c r="G88" s="13"/>
      <c r="H88" s="13"/>
      <c r="I88" s="13"/>
    </row>
    <row r="89" spans="1:9" ht="12.75" customHeight="1" x14ac:dyDescent="0.2">
      <c r="A89" s="3" t="s">
        <v>152</v>
      </c>
      <c r="B89" s="20">
        <f>+B90</f>
        <v>0</v>
      </c>
      <c r="C89" s="20">
        <f t="shared" ref="C89:I89" si="96">+C90</f>
        <v>0</v>
      </c>
      <c r="D89" s="20">
        <f t="shared" si="96"/>
        <v>0</v>
      </c>
      <c r="E89" s="20">
        <f t="shared" si="96"/>
        <v>0</v>
      </c>
      <c r="F89" s="20">
        <f t="shared" si="96"/>
        <v>521</v>
      </c>
      <c r="G89" s="20">
        <f t="shared" si="96"/>
        <v>0</v>
      </c>
      <c r="H89" s="20">
        <f t="shared" si="96"/>
        <v>521</v>
      </c>
      <c r="I89" s="20">
        <f t="shared" si="96"/>
        <v>521</v>
      </c>
    </row>
    <row r="90" spans="1:9" ht="12.75" customHeight="1" x14ac:dyDescent="0.2">
      <c r="A90" s="32" t="s">
        <v>153</v>
      </c>
      <c r="B90" s="19"/>
      <c r="C90" s="19"/>
      <c r="D90" s="19"/>
      <c r="E90" s="19"/>
      <c r="F90" s="19">
        <v>521</v>
      </c>
      <c r="G90" s="13">
        <f t="shared" ref="G90" si="97">+B90+E90</f>
        <v>0</v>
      </c>
      <c r="H90" s="13">
        <f t="shared" ref="H90" si="98">+C90+F90</f>
        <v>521</v>
      </c>
      <c r="I90" s="13">
        <f t="shared" ref="I90" si="99">SUM(G90:H90)</f>
        <v>521</v>
      </c>
    </row>
    <row r="91" spans="1:9" ht="12.75" customHeight="1" x14ac:dyDescent="0.2">
      <c r="A91" s="22"/>
      <c r="B91" s="15"/>
      <c r="C91" s="15"/>
      <c r="D91" s="19"/>
      <c r="E91" s="15"/>
      <c r="F91" s="15"/>
      <c r="G91" s="15"/>
      <c r="H91" s="15"/>
      <c r="I91" s="19"/>
    </row>
    <row r="92" spans="1:9" ht="12.75" customHeight="1" x14ac:dyDescent="0.2">
      <c r="A92" s="2" t="s">
        <v>56</v>
      </c>
      <c r="B92" s="26">
        <f>B93</f>
        <v>2000</v>
      </c>
      <c r="C92" s="26">
        <f t="shared" ref="C92:I92" si="100">C93</f>
        <v>0</v>
      </c>
      <c r="D92" s="26">
        <f t="shared" si="100"/>
        <v>2000</v>
      </c>
      <c r="E92" s="26">
        <f>E93</f>
        <v>0</v>
      </c>
      <c r="F92" s="26">
        <f t="shared" si="100"/>
        <v>0</v>
      </c>
      <c r="G92" s="26">
        <f>G93</f>
        <v>2000</v>
      </c>
      <c r="H92" s="26">
        <f t="shared" si="100"/>
        <v>0</v>
      </c>
      <c r="I92" s="26">
        <f t="shared" si="100"/>
        <v>2000</v>
      </c>
    </row>
    <row r="93" spans="1:9" ht="12.75" customHeight="1" x14ac:dyDescent="0.2">
      <c r="A93" s="4" t="s">
        <v>58</v>
      </c>
      <c r="B93" s="15">
        <v>2000</v>
      </c>
      <c r="C93" s="15"/>
      <c r="D93" s="19">
        <f>SUM(B93:C93)</f>
        <v>2000</v>
      </c>
      <c r="E93" s="15"/>
      <c r="F93" s="15"/>
      <c r="G93" s="13">
        <f t="shared" ref="G93" si="101">+B93+E93</f>
        <v>2000</v>
      </c>
      <c r="H93" s="13">
        <f t="shared" ref="H93" si="102">+C93+F93</f>
        <v>0</v>
      </c>
      <c r="I93" s="13">
        <f t="shared" ref="I93" si="103">SUM(G93:H93)</f>
        <v>2000</v>
      </c>
    </row>
    <row r="94" spans="1:9" ht="12.75" customHeight="1" x14ac:dyDescent="0.2">
      <c r="A94" s="4"/>
      <c r="B94" s="15"/>
      <c r="C94" s="15"/>
      <c r="D94" s="19"/>
      <c r="E94" s="15"/>
      <c r="F94" s="15"/>
      <c r="G94" s="13"/>
      <c r="H94" s="13"/>
      <c r="I94" s="13"/>
    </row>
    <row r="95" spans="1:9" ht="12.75" customHeight="1" x14ac:dyDescent="0.2">
      <c r="A95" s="2" t="s">
        <v>137</v>
      </c>
      <c r="B95" s="26">
        <f>+B96</f>
        <v>0</v>
      </c>
      <c r="C95" s="26">
        <f t="shared" ref="C95:I95" si="104">+C96</f>
        <v>0</v>
      </c>
      <c r="D95" s="26">
        <f t="shared" si="104"/>
        <v>0</v>
      </c>
      <c r="E95" s="26">
        <f t="shared" si="104"/>
        <v>2204</v>
      </c>
      <c r="F95" s="26">
        <f t="shared" si="104"/>
        <v>0</v>
      </c>
      <c r="G95" s="26">
        <f t="shared" si="104"/>
        <v>2204</v>
      </c>
      <c r="H95" s="26">
        <f t="shared" si="104"/>
        <v>0</v>
      </c>
      <c r="I95" s="26">
        <f t="shared" si="104"/>
        <v>2204</v>
      </c>
    </row>
    <row r="96" spans="1:9" ht="12.75" customHeight="1" x14ac:dyDescent="0.2">
      <c r="A96" s="4" t="s">
        <v>136</v>
      </c>
      <c r="B96" s="15"/>
      <c r="C96" s="15"/>
      <c r="D96" s="19"/>
      <c r="E96" s="15">
        <v>2204</v>
      </c>
      <c r="F96" s="15"/>
      <c r="G96" s="13">
        <f t="shared" ref="G96" si="105">+B96+E96</f>
        <v>2204</v>
      </c>
      <c r="H96" s="13">
        <f t="shared" ref="H96" si="106">+C96+F96</f>
        <v>0</v>
      </c>
      <c r="I96" s="13">
        <f t="shared" ref="I96" si="107">SUM(G96:H96)</f>
        <v>2204</v>
      </c>
    </row>
    <row r="97" spans="1:9" ht="12.75" customHeight="1" x14ac:dyDescent="0.2">
      <c r="A97" s="19"/>
      <c r="B97" s="15"/>
      <c r="C97" s="15"/>
      <c r="D97" s="19"/>
      <c r="E97" s="15"/>
      <c r="F97" s="15"/>
      <c r="G97" s="15"/>
      <c r="H97" s="15"/>
      <c r="I97" s="19"/>
    </row>
    <row r="98" spans="1:9" ht="12.75" customHeight="1" x14ac:dyDescent="0.2">
      <c r="A98" s="2" t="s">
        <v>12</v>
      </c>
      <c r="B98" s="20">
        <f t="shared" ref="B98:I98" si="108">SUM(B99:B103)</f>
        <v>18700</v>
      </c>
      <c r="C98" s="20">
        <f t="shared" si="108"/>
        <v>0</v>
      </c>
      <c r="D98" s="20">
        <f t="shared" si="108"/>
        <v>18700</v>
      </c>
      <c r="E98" s="20">
        <f t="shared" si="108"/>
        <v>0</v>
      </c>
      <c r="F98" s="20">
        <f t="shared" si="108"/>
        <v>0</v>
      </c>
      <c r="G98" s="20">
        <f t="shared" si="108"/>
        <v>18700</v>
      </c>
      <c r="H98" s="20">
        <f t="shared" si="108"/>
        <v>0</v>
      </c>
      <c r="I98" s="20">
        <f t="shared" si="108"/>
        <v>18700</v>
      </c>
    </row>
    <row r="99" spans="1:9" ht="12.75" customHeight="1" x14ac:dyDescent="0.2">
      <c r="A99" s="4" t="s">
        <v>44</v>
      </c>
      <c r="B99" s="15">
        <v>2000</v>
      </c>
      <c r="C99" s="15"/>
      <c r="D99" s="19">
        <f t="shared" ref="D99:D103" si="109">SUM(B99:C99)</f>
        <v>2000</v>
      </c>
      <c r="E99" s="15"/>
      <c r="F99" s="15"/>
      <c r="G99" s="13">
        <f t="shared" ref="G99" si="110">+B99+E99</f>
        <v>2000</v>
      </c>
      <c r="H99" s="13">
        <f t="shared" ref="H99" si="111">+C99+F99</f>
        <v>0</v>
      </c>
      <c r="I99" s="13">
        <f t="shared" ref="I99" si="112">SUM(G99:H99)</f>
        <v>2000</v>
      </c>
    </row>
    <row r="100" spans="1:9" ht="12.75" customHeight="1" x14ac:dyDescent="0.2">
      <c r="A100" s="4" t="s">
        <v>69</v>
      </c>
      <c r="B100" s="15">
        <v>2000</v>
      </c>
      <c r="C100" s="15"/>
      <c r="D100" s="19">
        <f t="shared" si="109"/>
        <v>2000</v>
      </c>
      <c r="E100" s="15"/>
      <c r="F100" s="15"/>
      <c r="G100" s="13">
        <f t="shared" ref="G100:G103" si="113">+B100+E100</f>
        <v>2000</v>
      </c>
      <c r="H100" s="13">
        <f t="shared" ref="H100:H103" si="114">+C100+F100</f>
        <v>0</v>
      </c>
      <c r="I100" s="13">
        <f t="shared" ref="I100:I103" si="115">SUM(G100:H100)</f>
        <v>2000</v>
      </c>
    </row>
    <row r="101" spans="1:9" ht="12.75" customHeight="1" x14ac:dyDescent="0.2">
      <c r="A101" s="4" t="s">
        <v>95</v>
      </c>
      <c r="B101" s="15">
        <v>6350</v>
      </c>
      <c r="C101" s="15"/>
      <c r="D101" s="19">
        <f t="shared" si="109"/>
        <v>6350</v>
      </c>
      <c r="E101" s="15"/>
      <c r="F101" s="15"/>
      <c r="G101" s="13">
        <f t="shared" si="113"/>
        <v>6350</v>
      </c>
      <c r="H101" s="13">
        <f t="shared" si="114"/>
        <v>0</v>
      </c>
      <c r="I101" s="13">
        <f t="shared" si="115"/>
        <v>6350</v>
      </c>
    </row>
    <row r="102" spans="1:9" ht="12.75" customHeight="1" x14ac:dyDescent="0.2">
      <c r="A102" s="4" t="s">
        <v>65</v>
      </c>
      <c r="B102" s="15">
        <v>2000</v>
      </c>
      <c r="C102" s="15"/>
      <c r="D102" s="19">
        <f t="shared" si="109"/>
        <v>2000</v>
      </c>
      <c r="E102" s="15"/>
      <c r="F102" s="15"/>
      <c r="G102" s="13">
        <f t="shared" si="113"/>
        <v>2000</v>
      </c>
      <c r="H102" s="13">
        <f t="shared" si="114"/>
        <v>0</v>
      </c>
      <c r="I102" s="13">
        <f t="shared" si="115"/>
        <v>2000</v>
      </c>
    </row>
    <row r="103" spans="1:9" ht="12.75" customHeight="1" x14ac:dyDescent="0.2">
      <c r="A103" s="4" t="s">
        <v>68</v>
      </c>
      <c r="B103" s="15">
        <f>5000*1.27</f>
        <v>6350</v>
      </c>
      <c r="C103" s="15"/>
      <c r="D103" s="19">
        <f t="shared" si="109"/>
        <v>6350</v>
      </c>
      <c r="E103" s="15"/>
      <c r="F103" s="15"/>
      <c r="G103" s="13">
        <f t="shared" si="113"/>
        <v>6350</v>
      </c>
      <c r="H103" s="13">
        <f t="shared" si="114"/>
        <v>0</v>
      </c>
      <c r="I103" s="13">
        <f t="shared" si="115"/>
        <v>6350</v>
      </c>
    </row>
    <row r="104" spans="1:9" x14ac:dyDescent="0.2">
      <c r="A104" s="25"/>
      <c r="B104" s="21"/>
      <c r="C104" s="21"/>
      <c r="D104" s="21"/>
      <c r="E104" s="21"/>
      <c r="F104" s="21"/>
      <c r="G104" s="21"/>
      <c r="H104" s="21"/>
      <c r="I104" s="21"/>
    </row>
    <row r="105" spans="1:9" x14ac:dyDescent="0.2">
      <c r="A105" s="2" t="s">
        <v>45</v>
      </c>
      <c r="B105" s="20">
        <f t="shared" ref="B105:C105" si="116">SUM(B106:B109)</f>
        <v>57000</v>
      </c>
      <c r="C105" s="20">
        <f t="shared" si="116"/>
        <v>0</v>
      </c>
      <c r="D105" s="20">
        <f>SUM(D106:D109)</f>
        <v>57000</v>
      </c>
      <c r="E105" s="20">
        <f t="shared" ref="E105:F105" si="117">SUM(E106:E109)</f>
        <v>0</v>
      </c>
      <c r="F105" s="20">
        <f t="shared" si="117"/>
        <v>0</v>
      </c>
      <c r="G105" s="20">
        <f t="shared" ref="G105:H105" si="118">SUM(G106:G109)</f>
        <v>57000</v>
      </c>
      <c r="H105" s="20">
        <f t="shared" si="118"/>
        <v>0</v>
      </c>
      <c r="I105" s="20">
        <f>SUM(I106:I109)</f>
        <v>57000</v>
      </c>
    </row>
    <row r="106" spans="1:9" x14ac:dyDescent="0.2">
      <c r="A106" s="4" t="s">
        <v>46</v>
      </c>
      <c r="B106" s="15">
        <v>2500</v>
      </c>
      <c r="C106" s="15"/>
      <c r="D106" s="19">
        <f t="shared" ref="D106:D109" si="119">SUM(B106:C106)</f>
        <v>2500</v>
      </c>
      <c r="E106" s="15"/>
      <c r="F106" s="15"/>
      <c r="G106" s="13">
        <f t="shared" ref="G106" si="120">+B106+E106</f>
        <v>2500</v>
      </c>
      <c r="H106" s="13">
        <f t="shared" ref="H106" si="121">+C106+F106</f>
        <v>0</v>
      </c>
      <c r="I106" s="13">
        <f t="shared" ref="I106" si="122">SUM(G106:H106)</f>
        <v>2500</v>
      </c>
    </row>
    <row r="107" spans="1:9" x14ac:dyDescent="0.2">
      <c r="A107" s="4" t="s">
        <v>47</v>
      </c>
      <c r="B107" s="15">
        <v>2500</v>
      </c>
      <c r="C107" s="15"/>
      <c r="D107" s="19">
        <f t="shared" si="119"/>
        <v>2500</v>
      </c>
      <c r="E107" s="15"/>
      <c r="F107" s="15"/>
      <c r="G107" s="13">
        <f t="shared" ref="G107:G109" si="123">+B107+E107</f>
        <v>2500</v>
      </c>
      <c r="H107" s="13">
        <f t="shared" ref="H107:H109" si="124">+C107+F107</f>
        <v>0</v>
      </c>
      <c r="I107" s="13">
        <f t="shared" ref="I107:I109" si="125">SUM(G107:H107)</f>
        <v>2500</v>
      </c>
    </row>
    <row r="108" spans="1:9" x14ac:dyDescent="0.2">
      <c r="A108" s="4" t="s">
        <v>48</v>
      </c>
      <c r="B108" s="15">
        <v>2000</v>
      </c>
      <c r="C108" s="15"/>
      <c r="D108" s="19">
        <f t="shared" si="119"/>
        <v>2000</v>
      </c>
      <c r="E108" s="15"/>
      <c r="F108" s="15"/>
      <c r="G108" s="13">
        <f t="shared" si="123"/>
        <v>2000</v>
      </c>
      <c r="H108" s="13">
        <f t="shared" si="124"/>
        <v>0</v>
      </c>
      <c r="I108" s="13">
        <f t="shared" si="125"/>
        <v>2000</v>
      </c>
    </row>
    <row r="109" spans="1:9" x14ac:dyDescent="0.2">
      <c r="A109" s="4" t="s">
        <v>96</v>
      </c>
      <c r="B109" s="15">
        <v>50000</v>
      </c>
      <c r="C109" s="15"/>
      <c r="D109" s="19">
        <f t="shared" si="119"/>
        <v>50000</v>
      </c>
      <c r="E109" s="15"/>
      <c r="F109" s="15"/>
      <c r="G109" s="13">
        <f t="shared" si="123"/>
        <v>50000</v>
      </c>
      <c r="H109" s="13">
        <f t="shared" si="124"/>
        <v>0</v>
      </c>
      <c r="I109" s="13">
        <f t="shared" si="125"/>
        <v>50000</v>
      </c>
    </row>
    <row r="110" spans="1:9" x14ac:dyDescent="0.2">
      <c r="A110" s="4"/>
      <c r="B110" s="15"/>
      <c r="C110" s="15"/>
      <c r="D110" s="19"/>
      <c r="E110" s="15"/>
      <c r="F110" s="15"/>
      <c r="G110" s="15"/>
      <c r="H110" s="15"/>
      <c r="I110" s="19"/>
    </row>
    <row r="111" spans="1:9" x14ac:dyDescent="0.2">
      <c r="A111" s="2" t="s">
        <v>70</v>
      </c>
      <c r="B111" s="26">
        <f>SUM(B112:B113)</f>
        <v>2159</v>
      </c>
      <c r="C111" s="26">
        <f t="shared" ref="C111:D111" si="126">SUM(C112:C113)</f>
        <v>0</v>
      </c>
      <c r="D111" s="26">
        <f t="shared" si="126"/>
        <v>2159</v>
      </c>
      <c r="E111" s="26">
        <f>SUM(E112:E113)</f>
        <v>0</v>
      </c>
      <c r="F111" s="26">
        <f t="shared" ref="F111" si="127">SUM(F112:F113)</f>
        <v>0</v>
      </c>
      <c r="G111" s="26">
        <f>SUM(G112:G113)</f>
        <v>2159</v>
      </c>
      <c r="H111" s="26">
        <f t="shared" ref="H111:I111" si="128">SUM(H112:H113)</f>
        <v>0</v>
      </c>
      <c r="I111" s="26">
        <f t="shared" si="128"/>
        <v>2159</v>
      </c>
    </row>
    <row r="112" spans="1:9" x14ac:dyDescent="0.2">
      <c r="A112" s="4" t="s">
        <v>71</v>
      </c>
      <c r="B112" s="15">
        <v>1270</v>
      </c>
      <c r="C112" s="15"/>
      <c r="D112" s="19">
        <f>SUM(B112:C112)</f>
        <v>1270</v>
      </c>
      <c r="E112" s="15"/>
      <c r="F112" s="15"/>
      <c r="G112" s="13">
        <f t="shared" ref="G112" si="129">+B112+E112</f>
        <v>1270</v>
      </c>
      <c r="H112" s="13">
        <f t="shared" ref="H112" si="130">+C112+F112</f>
        <v>0</v>
      </c>
      <c r="I112" s="13">
        <f t="shared" ref="I112" si="131">SUM(G112:H112)</f>
        <v>1270</v>
      </c>
    </row>
    <row r="113" spans="1:9" x14ac:dyDescent="0.2">
      <c r="A113" s="4" t="s">
        <v>111</v>
      </c>
      <c r="B113" s="15">
        <v>889</v>
      </c>
      <c r="C113" s="15"/>
      <c r="D113" s="19">
        <f>SUM(B113:C113)</f>
        <v>889</v>
      </c>
      <c r="E113" s="15"/>
      <c r="F113" s="15"/>
      <c r="G113" s="13">
        <f t="shared" ref="G113" si="132">+B113+E113</f>
        <v>889</v>
      </c>
      <c r="H113" s="13">
        <f t="shared" ref="H113" si="133">+C113+F113</f>
        <v>0</v>
      </c>
      <c r="I113" s="13">
        <f t="shared" ref="I113" si="134">SUM(G113:H113)</f>
        <v>889</v>
      </c>
    </row>
    <row r="114" spans="1:9" x14ac:dyDescent="0.2">
      <c r="A114" s="4"/>
      <c r="B114" s="15"/>
      <c r="C114" s="15"/>
      <c r="D114" s="19"/>
      <c r="E114" s="15"/>
      <c r="F114" s="15"/>
      <c r="G114" s="15"/>
      <c r="H114" s="15"/>
      <c r="I114" s="19"/>
    </row>
    <row r="115" spans="1:9" x14ac:dyDescent="0.2">
      <c r="A115" s="2" t="s">
        <v>72</v>
      </c>
      <c r="B115" s="3">
        <f t="shared" ref="B115:I115" si="135">SUM(B116)</f>
        <v>0</v>
      </c>
      <c r="C115" s="3">
        <f t="shared" si="135"/>
        <v>1270</v>
      </c>
      <c r="D115" s="3">
        <f t="shared" si="135"/>
        <v>1270</v>
      </c>
      <c r="E115" s="3">
        <f t="shared" si="135"/>
        <v>0</v>
      </c>
      <c r="F115" s="3">
        <f t="shared" si="135"/>
        <v>0</v>
      </c>
      <c r="G115" s="3">
        <f t="shared" si="135"/>
        <v>0</v>
      </c>
      <c r="H115" s="3">
        <f t="shared" si="135"/>
        <v>1270</v>
      </c>
      <c r="I115" s="3">
        <f t="shared" si="135"/>
        <v>1270</v>
      </c>
    </row>
    <row r="116" spans="1:9" x14ac:dyDescent="0.2">
      <c r="A116" s="4" t="s">
        <v>71</v>
      </c>
      <c r="B116" s="15"/>
      <c r="C116" s="15">
        <v>1270</v>
      </c>
      <c r="D116" s="19">
        <f>SUM(B116:C116)</f>
        <v>1270</v>
      </c>
      <c r="E116" s="15"/>
      <c r="F116" s="15"/>
      <c r="G116" s="13">
        <f t="shared" ref="G116" si="136">+B116+E116</f>
        <v>0</v>
      </c>
      <c r="H116" s="13">
        <f t="shared" ref="H116" si="137">+C116+F116</f>
        <v>1270</v>
      </c>
      <c r="I116" s="13">
        <f t="shared" ref="I116" si="138">SUM(G116:H116)</f>
        <v>1270</v>
      </c>
    </row>
    <row r="117" spans="1:9" x14ac:dyDescent="0.2">
      <c r="A117" s="31"/>
      <c r="B117" s="31"/>
      <c r="C117" s="31"/>
      <c r="D117" s="19"/>
      <c r="E117" s="31"/>
      <c r="F117" s="31"/>
      <c r="G117" s="31"/>
      <c r="H117" s="31"/>
      <c r="I117" s="19"/>
    </row>
    <row r="118" spans="1:9" x14ac:dyDescent="0.2">
      <c r="A118" s="3" t="s">
        <v>9</v>
      </c>
      <c r="B118" s="20">
        <f t="shared" ref="B118:H118" si="139">SUM(B119:B124)</f>
        <v>5974</v>
      </c>
      <c r="C118" s="20">
        <f t="shared" si="139"/>
        <v>300</v>
      </c>
      <c r="D118" s="20">
        <f t="shared" si="139"/>
        <v>6274</v>
      </c>
      <c r="E118" s="20">
        <f t="shared" si="139"/>
        <v>100</v>
      </c>
      <c r="F118" s="20">
        <f t="shared" si="139"/>
        <v>426</v>
      </c>
      <c r="G118" s="20">
        <f t="shared" si="139"/>
        <v>6074</v>
      </c>
      <c r="H118" s="20">
        <f t="shared" si="139"/>
        <v>726</v>
      </c>
      <c r="I118" s="20">
        <f>SUM(I119:I124)</f>
        <v>6800</v>
      </c>
    </row>
    <row r="119" spans="1:9" x14ac:dyDescent="0.2">
      <c r="A119" s="5" t="s">
        <v>49</v>
      </c>
      <c r="B119" s="19">
        <v>3810</v>
      </c>
      <c r="C119" s="15"/>
      <c r="D119" s="19">
        <f t="shared" ref="D119:D122" si="140">SUM(B119:C119)</f>
        <v>3810</v>
      </c>
      <c r="E119" s="19"/>
      <c r="F119" s="15"/>
      <c r="G119" s="13">
        <f t="shared" ref="G119" si="141">+B119+E119</f>
        <v>3810</v>
      </c>
      <c r="H119" s="13">
        <f t="shared" ref="H119" si="142">+C119+F119</f>
        <v>0</v>
      </c>
      <c r="I119" s="13">
        <f t="shared" ref="I119" si="143">SUM(G119:H119)</f>
        <v>3810</v>
      </c>
    </row>
    <row r="120" spans="1:9" x14ac:dyDescent="0.2">
      <c r="A120" s="5" t="s">
        <v>22</v>
      </c>
      <c r="B120" s="19">
        <v>394</v>
      </c>
      <c r="C120" s="15"/>
      <c r="D120" s="19">
        <f t="shared" si="140"/>
        <v>394</v>
      </c>
      <c r="E120" s="19"/>
      <c r="F120" s="15"/>
      <c r="G120" s="13">
        <f t="shared" ref="G120:G122" si="144">+B120+E120</f>
        <v>394</v>
      </c>
      <c r="H120" s="13">
        <f t="shared" ref="H120:H122" si="145">+C120+F120</f>
        <v>0</v>
      </c>
      <c r="I120" s="13">
        <f t="shared" ref="I120:I122" si="146">SUM(G120:H120)</f>
        <v>394</v>
      </c>
    </row>
    <row r="121" spans="1:9" x14ac:dyDescent="0.2">
      <c r="A121" s="5" t="s">
        <v>31</v>
      </c>
      <c r="B121" s="15"/>
      <c r="C121" s="15">
        <v>300</v>
      </c>
      <c r="D121" s="19">
        <f t="shared" si="140"/>
        <v>300</v>
      </c>
      <c r="E121" s="15"/>
      <c r="F121" s="15"/>
      <c r="G121" s="13">
        <f t="shared" si="144"/>
        <v>0</v>
      </c>
      <c r="H121" s="13">
        <f t="shared" si="145"/>
        <v>300</v>
      </c>
      <c r="I121" s="13">
        <f t="shared" si="146"/>
        <v>300</v>
      </c>
    </row>
    <row r="122" spans="1:9" x14ac:dyDescent="0.2">
      <c r="A122" s="4" t="s">
        <v>107</v>
      </c>
      <c r="B122" s="15">
        <v>1770</v>
      </c>
      <c r="C122" s="15"/>
      <c r="D122" s="19">
        <f t="shared" si="140"/>
        <v>1770</v>
      </c>
      <c r="E122" s="15"/>
      <c r="F122" s="15"/>
      <c r="G122" s="13">
        <f t="shared" si="144"/>
        <v>1770</v>
      </c>
      <c r="H122" s="13">
        <f t="shared" si="145"/>
        <v>0</v>
      </c>
      <c r="I122" s="13">
        <f t="shared" si="146"/>
        <v>1770</v>
      </c>
    </row>
    <row r="123" spans="1:9" x14ac:dyDescent="0.2">
      <c r="A123" s="4" t="s">
        <v>134</v>
      </c>
      <c r="B123" s="15"/>
      <c r="C123" s="15"/>
      <c r="D123" s="19"/>
      <c r="E123" s="15"/>
      <c r="F123" s="15">
        <v>426</v>
      </c>
      <c r="G123" s="13">
        <f t="shared" ref="G123" si="147">+B123+E123</f>
        <v>0</v>
      </c>
      <c r="H123" s="13">
        <f t="shared" ref="H123" si="148">+C123+F123</f>
        <v>426</v>
      </c>
      <c r="I123" s="13">
        <f t="shared" ref="I123" si="149">SUM(G123:H123)</f>
        <v>426</v>
      </c>
    </row>
    <row r="124" spans="1:9" x14ac:dyDescent="0.2">
      <c r="A124" s="4" t="s">
        <v>143</v>
      </c>
      <c r="B124" s="15"/>
      <c r="C124" s="15"/>
      <c r="D124" s="19"/>
      <c r="E124" s="15">
        <v>100</v>
      </c>
      <c r="F124" s="15"/>
      <c r="G124" s="13">
        <f t="shared" ref="G124" si="150">+B124+E124</f>
        <v>100</v>
      </c>
      <c r="H124" s="13">
        <f t="shared" ref="H124" si="151">+C124+F124</f>
        <v>0</v>
      </c>
      <c r="I124" s="13">
        <f t="shared" ref="I124" si="152">SUM(G124:H124)</f>
        <v>100</v>
      </c>
    </row>
    <row r="125" spans="1:9" x14ac:dyDescent="0.2">
      <c r="A125" s="5"/>
      <c r="B125" s="15"/>
      <c r="C125" s="15"/>
      <c r="D125" s="19"/>
      <c r="E125" s="15"/>
      <c r="F125" s="15"/>
      <c r="G125" s="15"/>
      <c r="H125" s="15"/>
      <c r="I125" s="19"/>
    </row>
    <row r="126" spans="1:9" x14ac:dyDescent="0.2">
      <c r="A126" s="8" t="s">
        <v>10</v>
      </c>
      <c r="B126" s="27">
        <f t="shared" ref="B126:H126" si="153">SUM(B128)</f>
        <v>13578</v>
      </c>
      <c r="C126" s="27">
        <f t="shared" si="153"/>
        <v>0</v>
      </c>
      <c r="D126" s="27">
        <f t="shared" si="153"/>
        <v>13578</v>
      </c>
      <c r="E126" s="27">
        <f t="shared" si="153"/>
        <v>737</v>
      </c>
      <c r="F126" s="27">
        <f t="shared" si="153"/>
        <v>0</v>
      </c>
      <c r="G126" s="27">
        <f t="shared" si="153"/>
        <v>14315</v>
      </c>
      <c r="H126" s="27">
        <f t="shared" si="153"/>
        <v>0</v>
      </c>
      <c r="I126" s="27">
        <f t="shared" ref="I126" si="154">SUM(I128)</f>
        <v>14315</v>
      </c>
    </row>
    <row r="127" spans="1:9" x14ac:dyDescent="0.2">
      <c r="A127" s="2" t="s">
        <v>21</v>
      </c>
      <c r="B127" s="15"/>
      <c r="C127" s="15"/>
      <c r="D127" s="19"/>
      <c r="E127" s="15"/>
      <c r="F127" s="15"/>
      <c r="G127" s="15"/>
      <c r="H127" s="15"/>
      <c r="I127" s="19"/>
    </row>
    <row r="128" spans="1:9" x14ac:dyDescent="0.2">
      <c r="A128" s="12" t="s">
        <v>100</v>
      </c>
      <c r="B128" s="20">
        <f t="shared" ref="B128:H128" si="155">SUM(B129:B135)</f>
        <v>13578</v>
      </c>
      <c r="C128" s="20">
        <f t="shared" si="155"/>
        <v>0</v>
      </c>
      <c r="D128" s="20">
        <f t="shared" si="155"/>
        <v>13578</v>
      </c>
      <c r="E128" s="20">
        <f t="shared" si="155"/>
        <v>737</v>
      </c>
      <c r="F128" s="20">
        <f t="shared" si="155"/>
        <v>0</v>
      </c>
      <c r="G128" s="20">
        <f t="shared" si="155"/>
        <v>14315</v>
      </c>
      <c r="H128" s="20">
        <f t="shared" si="155"/>
        <v>0</v>
      </c>
      <c r="I128" s="20">
        <f>SUM(I129:I135)</f>
        <v>14315</v>
      </c>
    </row>
    <row r="129" spans="1:9" x14ac:dyDescent="0.2">
      <c r="A129" s="16" t="s">
        <v>99</v>
      </c>
      <c r="B129" s="15">
        <v>2978</v>
      </c>
      <c r="C129" s="15"/>
      <c r="D129" s="19">
        <f t="shared" ref="D129:D134" si="156">SUM(B129:C129)</f>
        <v>2978</v>
      </c>
      <c r="E129" s="15"/>
      <c r="F129" s="15"/>
      <c r="G129" s="13">
        <f t="shared" ref="G129" si="157">+B129+E129</f>
        <v>2978</v>
      </c>
      <c r="H129" s="13">
        <f t="shared" ref="H129" si="158">+C129+F129</f>
        <v>0</v>
      </c>
      <c r="I129" s="13">
        <f t="shared" ref="I129" si="159">SUM(G129:H129)</f>
        <v>2978</v>
      </c>
    </row>
    <row r="130" spans="1:9" x14ac:dyDescent="0.2">
      <c r="A130" s="16" t="s">
        <v>66</v>
      </c>
      <c r="B130" s="15">
        <v>500</v>
      </c>
      <c r="C130" s="15"/>
      <c r="D130" s="19">
        <f t="shared" si="156"/>
        <v>500</v>
      </c>
      <c r="E130" s="15"/>
      <c r="F130" s="15"/>
      <c r="G130" s="13">
        <f t="shared" ref="G130:G134" si="160">+B130+E130</f>
        <v>500</v>
      </c>
      <c r="H130" s="13">
        <f t="shared" ref="H130:H134" si="161">+C130+F130</f>
        <v>0</v>
      </c>
      <c r="I130" s="13">
        <f t="shared" ref="I130:I134" si="162">SUM(G130:H130)</f>
        <v>500</v>
      </c>
    </row>
    <row r="131" spans="1:9" x14ac:dyDescent="0.2">
      <c r="A131" s="16" t="s">
        <v>60</v>
      </c>
      <c r="B131" s="15">
        <v>4000</v>
      </c>
      <c r="C131" s="15"/>
      <c r="D131" s="19">
        <f t="shared" si="156"/>
        <v>4000</v>
      </c>
      <c r="E131" s="15"/>
      <c r="F131" s="15"/>
      <c r="G131" s="13">
        <f t="shared" si="160"/>
        <v>4000</v>
      </c>
      <c r="H131" s="13">
        <f t="shared" si="161"/>
        <v>0</v>
      </c>
      <c r="I131" s="13">
        <f t="shared" si="162"/>
        <v>4000</v>
      </c>
    </row>
    <row r="132" spans="1:9" x14ac:dyDescent="0.2">
      <c r="A132" s="4" t="s">
        <v>24</v>
      </c>
      <c r="B132" s="15">
        <v>4500</v>
      </c>
      <c r="C132" s="15"/>
      <c r="D132" s="19">
        <f t="shared" si="156"/>
        <v>4500</v>
      </c>
      <c r="E132" s="15"/>
      <c r="F132" s="15"/>
      <c r="G132" s="13">
        <f t="shared" si="160"/>
        <v>4500</v>
      </c>
      <c r="H132" s="13">
        <f t="shared" si="161"/>
        <v>0</v>
      </c>
      <c r="I132" s="13">
        <f t="shared" si="162"/>
        <v>4500</v>
      </c>
    </row>
    <row r="133" spans="1:9" x14ac:dyDescent="0.2">
      <c r="A133" s="4" t="s">
        <v>27</v>
      </c>
      <c r="B133" s="15">
        <v>1000</v>
      </c>
      <c r="C133" s="15"/>
      <c r="D133" s="19">
        <f t="shared" si="156"/>
        <v>1000</v>
      </c>
      <c r="E133" s="15"/>
      <c r="F133" s="15"/>
      <c r="G133" s="13">
        <f t="shared" si="160"/>
        <v>1000</v>
      </c>
      <c r="H133" s="13">
        <f t="shared" si="161"/>
        <v>0</v>
      </c>
      <c r="I133" s="13">
        <f t="shared" si="162"/>
        <v>1000</v>
      </c>
    </row>
    <row r="134" spans="1:9" x14ac:dyDescent="0.2">
      <c r="A134" s="4" t="s">
        <v>112</v>
      </c>
      <c r="B134" s="15">
        <v>600</v>
      </c>
      <c r="C134" s="15"/>
      <c r="D134" s="19">
        <f t="shared" si="156"/>
        <v>600</v>
      </c>
      <c r="E134" s="15"/>
      <c r="F134" s="15"/>
      <c r="G134" s="13">
        <f t="shared" si="160"/>
        <v>600</v>
      </c>
      <c r="H134" s="13">
        <f t="shared" si="161"/>
        <v>0</v>
      </c>
      <c r="I134" s="13">
        <f t="shared" si="162"/>
        <v>600</v>
      </c>
    </row>
    <row r="135" spans="1:9" x14ac:dyDescent="0.2">
      <c r="A135" s="4" t="s">
        <v>144</v>
      </c>
      <c r="B135" s="15"/>
      <c r="C135" s="15"/>
      <c r="D135" s="19"/>
      <c r="E135" s="15">
        <v>737</v>
      </c>
      <c r="F135" s="15"/>
      <c r="G135" s="13">
        <f t="shared" ref="G135" si="163">+B135+E135</f>
        <v>737</v>
      </c>
      <c r="H135" s="13">
        <f t="shared" ref="H135" si="164">+C135+F135</f>
        <v>0</v>
      </c>
      <c r="I135" s="13">
        <f t="shared" ref="I135" si="165">SUM(G135:H135)</f>
        <v>737</v>
      </c>
    </row>
    <row r="136" spans="1:9" x14ac:dyDescent="0.2">
      <c r="A136" s="4"/>
      <c r="B136" s="15"/>
      <c r="C136" s="15"/>
      <c r="D136" s="19"/>
      <c r="E136" s="15"/>
      <c r="F136" s="15"/>
      <c r="G136" s="15"/>
      <c r="H136" s="15"/>
      <c r="I136" s="19"/>
    </row>
    <row r="137" spans="1:9" x14ac:dyDescent="0.2">
      <c r="A137" s="8" t="s">
        <v>11</v>
      </c>
      <c r="B137" s="27">
        <f t="shared" ref="B137:I137" si="166">SUM(B138:B177)</f>
        <v>48434</v>
      </c>
      <c r="C137" s="27">
        <f t="shared" si="166"/>
        <v>1557</v>
      </c>
      <c r="D137" s="27">
        <f t="shared" si="166"/>
        <v>49991</v>
      </c>
      <c r="E137" s="27">
        <f t="shared" si="166"/>
        <v>6114</v>
      </c>
      <c r="F137" s="27">
        <f t="shared" si="166"/>
        <v>0</v>
      </c>
      <c r="G137" s="27">
        <f t="shared" si="166"/>
        <v>54548</v>
      </c>
      <c r="H137" s="27">
        <f t="shared" si="166"/>
        <v>1557</v>
      </c>
      <c r="I137" s="27">
        <f t="shared" si="166"/>
        <v>56105</v>
      </c>
    </row>
    <row r="138" spans="1:9" x14ac:dyDescent="0.2">
      <c r="A138" s="4" t="s">
        <v>145</v>
      </c>
      <c r="B138" s="30">
        <v>800</v>
      </c>
      <c r="C138" s="30"/>
      <c r="D138" s="5">
        <f t="shared" ref="D138:D176" si="167">SUM(B138:C138)</f>
        <v>800</v>
      </c>
      <c r="E138" s="30"/>
      <c r="F138" s="30"/>
      <c r="G138" s="30">
        <f t="shared" ref="G138:H153" si="168">+B138+E138</f>
        <v>800</v>
      </c>
      <c r="H138" s="30">
        <f t="shared" si="168"/>
        <v>0</v>
      </c>
      <c r="I138" s="30">
        <f t="shared" ref="I138:I176" si="169">SUM(G138:H138)</f>
        <v>800</v>
      </c>
    </row>
    <row r="139" spans="1:9" x14ac:dyDescent="0.2">
      <c r="A139" s="4" t="s">
        <v>146</v>
      </c>
      <c r="B139" s="30">
        <v>718</v>
      </c>
      <c r="C139" s="30"/>
      <c r="D139" s="5">
        <f t="shared" si="167"/>
        <v>718</v>
      </c>
      <c r="E139" s="30">
        <v>82</v>
      </c>
      <c r="F139" s="30"/>
      <c r="G139" s="30">
        <f t="shared" si="168"/>
        <v>800</v>
      </c>
      <c r="H139" s="30">
        <f t="shared" si="168"/>
        <v>0</v>
      </c>
      <c r="I139" s="30">
        <f t="shared" si="169"/>
        <v>800</v>
      </c>
    </row>
    <row r="140" spans="1:9" x14ac:dyDescent="0.2">
      <c r="A140" s="4" t="s">
        <v>33</v>
      </c>
      <c r="B140" s="30">
        <v>1905</v>
      </c>
      <c r="C140" s="30"/>
      <c r="D140" s="5">
        <f t="shared" si="167"/>
        <v>1905</v>
      </c>
      <c r="E140" s="30"/>
      <c r="F140" s="30"/>
      <c r="G140" s="30">
        <f t="shared" si="168"/>
        <v>1905</v>
      </c>
      <c r="H140" s="30">
        <f t="shared" si="168"/>
        <v>0</v>
      </c>
      <c r="I140" s="30">
        <f t="shared" si="169"/>
        <v>1905</v>
      </c>
    </row>
    <row r="141" spans="1:9" x14ac:dyDescent="0.2">
      <c r="A141" s="4" t="s">
        <v>64</v>
      </c>
      <c r="B141" s="30">
        <v>381</v>
      </c>
      <c r="C141" s="30"/>
      <c r="D141" s="5">
        <f>SUM(B141:C141)</f>
        <v>381</v>
      </c>
      <c r="E141" s="30"/>
      <c r="F141" s="30"/>
      <c r="G141" s="30">
        <f>+B141+E141</f>
        <v>381</v>
      </c>
      <c r="H141" s="30">
        <f>+C141+F141</f>
        <v>0</v>
      </c>
      <c r="I141" s="30">
        <f>SUM(G141:H141)</f>
        <v>381</v>
      </c>
    </row>
    <row r="142" spans="1:9" x14ac:dyDescent="0.2">
      <c r="A142" s="4" t="s">
        <v>147</v>
      </c>
      <c r="B142" s="30">
        <v>381</v>
      </c>
      <c r="C142" s="30"/>
      <c r="D142" s="5">
        <f>SUM(B142:C142)</f>
        <v>381</v>
      </c>
      <c r="E142" s="30"/>
      <c r="F142" s="30"/>
      <c r="G142" s="30">
        <f>+B142+E142</f>
        <v>381</v>
      </c>
      <c r="H142" s="30">
        <f>+C142+F142</f>
        <v>0</v>
      </c>
      <c r="I142" s="30">
        <f>SUM(G142:H142)</f>
        <v>381</v>
      </c>
    </row>
    <row r="143" spans="1:9" x14ac:dyDescent="0.2">
      <c r="A143" s="4" t="s">
        <v>14</v>
      </c>
      <c r="B143" s="30">
        <v>1220</v>
      </c>
      <c r="C143" s="30"/>
      <c r="D143" s="5">
        <f t="shared" si="167"/>
        <v>1220</v>
      </c>
      <c r="E143" s="30"/>
      <c r="F143" s="30"/>
      <c r="G143" s="30">
        <f t="shared" si="168"/>
        <v>1220</v>
      </c>
      <c r="H143" s="30">
        <f t="shared" si="168"/>
        <v>0</v>
      </c>
      <c r="I143" s="30">
        <f t="shared" si="169"/>
        <v>1220</v>
      </c>
    </row>
    <row r="144" spans="1:9" x14ac:dyDescent="0.2">
      <c r="A144" s="4" t="s">
        <v>115</v>
      </c>
      <c r="B144" s="30">
        <v>508</v>
      </c>
      <c r="C144" s="30"/>
      <c r="D144" s="5">
        <f t="shared" si="167"/>
        <v>508</v>
      </c>
      <c r="E144" s="30"/>
      <c r="F144" s="30"/>
      <c r="G144" s="30">
        <f t="shared" si="168"/>
        <v>508</v>
      </c>
      <c r="H144" s="30">
        <f t="shared" si="168"/>
        <v>0</v>
      </c>
      <c r="I144" s="30">
        <f t="shared" si="169"/>
        <v>508</v>
      </c>
    </row>
    <row r="145" spans="1:9" x14ac:dyDescent="0.2">
      <c r="A145" s="4" t="s">
        <v>34</v>
      </c>
      <c r="B145" s="30">
        <v>2121</v>
      </c>
      <c r="C145" s="30"/>
      <c r="D145" s="5">
        <f t="shared" si="167"/>
        <v>2121</v>
      </c>
      <c r="E145" s="30"/>
      <c r="F145" s="30"/>
      <c r="G145" s="30">
        <f t="shared" si="168"/>
        <v>2121</v>
      </c>
      <c r="H145" s="30">
        <f t="shared" si="168"/>
        <v>0</v>
      </c>
      <c r="I145" s="30">
        <f t="shared" si="169"/>
        <v>2121</v>
      </c>
    </row>
    <row r="146" spans="1:9" x14ac:dyDescent="0.2">
      <c r="A146" s="4" t="s">
        <v>15</v>
      </c>
      <c r="B146" s="30">
        <v>1651</v>
      </c>
      <c r="C146" s="30"/>
      <c r="D146" s="5">
        <f t="shared" si="167"/>
        <v>1651</v>
      </c>
      <c r="E146" s="30"/>
      <c r="F146" s="30"/>
      <c r="G146" s="30">
        <f t="shared" si="168"/>
        <v>1651</v>
      </c>
      <c r="H146" s="30">
        <f t="shared" si="168"/>
        <v>0</v>
      </c>
      <c r="I146" s="30">
        <f t="shared" si="169"/>
        <v>1651</v>
      </c>
    </row>
    <row r="147" spans="1:9" x14ac:dyDescent="0.2">
      <c r="A147" s="4" t="s">
        <v>148</v>
      </c>
      <c r="B147" s="30">
        <v>0</v>
      </c>
      <c r="C147" s="30"/>
      <c r="D147" s="5">
        <f t="shared" si="167"/>
        <v>0</v>
      </c>
      <c r="E147" s="30">
        <v>300</v>
      </c>
      <c r="F147" s="30"/>
      <c r="G147" s="30">
        <f t="shared" si="168"/>
        <v>300</v>
      </c>
      <c r="H147" s="30">
        <f t="shared" si="168"/>
        <v>0</v>
      </c>
      <c r="I147" s="30">
        <f t="shared" si="169"/>
        <v>300</v>
      </c>
    </row>
    <row r="148" spans="1:9" x14ac:dyDescent="0.2">
      <c r="A148" s="4" t="s">
        <v>149</v>
      </c>
      <c r="B148" s="30">
        <v>0</v>
      </c>
      <c r="C148" s="30"/>
      <c r="D148" s="5">
        <f t="shared" si="167"/>
        <v>0</v>
      </c>
      <c r="E148" s="30">
        <v>1588</v>
      </c>
      <c r="F148" s="30"/>
      <c r="G148" s="30">
        <f t="shared" si="168"/>
        <v>1588</v>
      </c>
      <c r="H148" s="30">
        <f t="shared" si="168"/>
        <v>0</v>
      </c>
      <c r="I148" s="30">
        <f t="shared" si="169"/>
        <v>1588</v>
      </c>
    </row>
    <row r="149" spans="1:9" x14ac:dyDescent="0.2">
      <c r="A149" s="4" t="s">
        <v>116</v>
      </c>
      <c r="B149" s="30">
        <v>2000</v>
      </c>
      <c r="C149" s="30"/>
      <c r="D149" s="5">
        <f t="shared" si="167"/>
        <v>2000</v>
      </c>
      <c r="E149" s="30"/>
      <c r="F149" s="30"/>
      <c r="G149" s="30">
        <f t="shared" si="168"/>
        <v>2000</v>
      </c>
      <c r="H149" s="30">
        <f t="shared" si="168"/>
        <v>0</v>
      </c>
      <c r="I149" s="30">
        <f t="shared" si="169"/>
        <v>2000</v>
      </c>
    </row>
    <row r="150" spans="1:9" x14ac:dyDescent="0.2">
      <c r="A150" s="4" t="s">
        <v>50</v>
      </c>
      <c r="B150" s="30">
        <v>600</v>
      </c>
      <c r="C150" s="30"/>
      <c r="D150" s="5">
        <f t="shared" si="167"/>
        <v>600</v>
      </c>
      <c r="E150" s="30"/>
      <c r="F150" s="30"/>
      <c r="G150" s="30">
        <f t="shared" si="168"/>
        <v>600</v>
      </c>
      <c r="H150" s="30">
        <f t="shared" si="168"/>
        <v>0</v>
      </c>
      <c r="I150" s="30">
        <f t="shared" si="169"/>
        <v>600</v>
      </c>
    </row>
    <row r="151" spans="1:9" x14ac:dyDescent="0.2">
      <c r="A151" s="4" t="s">
        <v>150</v>
      </c>
      <c r="B151" s="30">
        <v>0</v>
      </c>
      <c r="C151" s="30"/>
      <c r="D151" s="5">
        <f t="shared" si="167"/>
        <v>0</v>
      </c>
      <c r="E151" s="30">
        <v>400</v>
      </c>
      <c r="F151" s="30"/>
      <c r="G151" s="30">
        <f t="shared" si="168"/>
        <v>400</v>
      </c>
      <c r="H151" s="30">
        <f t="shared" si="168"/>
        <v>0</v>
      </c>
      <c r="I151" s="30">
        <f t="shared" si="169"/>
        <v>400</v>
      </c>
    </row>
    <row r="152" spans="1:9" x14ac:dyDescent="0.2">
      <c r="A152" s="4" t="s">
        <v>16</v>
      </c>
      <c r="B152" s="30">
        <v>1588</v>
      </c>
      <c r="C152" s="30"/>
      <c r="D152" s="5">
        <f t="shared" si="167"/>
        <v>1588</v>
      </c>
      <c r="E152" s="30"/>
      <c r="F152" s="30"/>
      <c r="G152" s="30">
        <f t="shared" si="168"/>
        <v>1588</v>
      </c>
      <c r="H152" s="30">
        <f t="shared" si="168"/>
        <v>0</v>
      </c>
      <c r="I152" s="30">
        <f t="shared" si="169"/>
        <v>1588</v>
      </c>
    </row>
    <row r="153" spans="1:9" x14ac:dyDescent="0.2">
      <c r="A153" s="4" t="s">
        <v>117</v>
      </c>
      <c r="B153" s="30">
        <v>3000</v>
      </c>
      <c r="C153" s="30"/>
      <c r="D153" s="5">
        <f t="shared" si="167"/>
        <v>3000</v>
      </c>
      <c r="E153" s="30"/>
      <c r="F153" s="30"/>
      <c r="G153" s="30">
        <f t="shared" si="168"/>
        <v>3000</v>
      </c>
      <c r="H153" s="30">
        <f t="shared" si="168"/>
        <v>0</v>
      </c>
      <c r="I153" s="30">
        <f t="shared" si="169"/>
        <v>3000</v>
      </c>
    </row>
    <row r="154" spans="1:9" x14ac:dyDescent="0.2">
      <c r="A154" s="5" t="s">
        <v>61</v>
      </c>
      <c r="B154" s="30">
        <v>350</v>
      </c>
      <c r="C154" s="30"/>
      <c r="D154" s="5">
        <f>SUM(B154:C154)</f>
        <v>350</v>
      </c>
      <c r="E154" s="30"/>
      <c r="F154" s="30"/>
      <c r="G154" s="30">
        <f>+B154+E154</f>
        <v>350</v>
      </c>
      <c r="H154" s="30">
        <f>+C154+F154</f>
        <v>0</v>
      </c>
      <c r="I154" s="30">
        <f>SUM(G154:H154)</f>
        <v>350</v>
      </c>
    </row>
    <row r="155" spans="1:9" x14ac:dyDescent="0.2">
      <c r="A155" s="5" t="s">
        <v>35</v>
      </c>
      <c r="B155" s="30">
        <v>2473</v>
      </c>
      <c r="C155" s="30"/>
      <c r="D155" s="5">
        <f t="shared" si="167"/>
        <v>2473</v>
      </c>
      <c r="E155" s="30"/>
      <c r="F155" s="30"/>
      <c r="G155" s="30">
        <f t="shared" ref="G155:H176" si="170">+B155+E155</f>
        <v>2473</v>
      </c>
      <c r="H155" s="30">
        <f t="shared" si="170"/>
        <v>0</v>
      </c>
      <c r="I155" s="30">
        <f t="shared" si="169"/>
        <v>2473</v>
      </c>
    </row>
    <row r="156" spans="1:9" x14ac:dyDescent="0.2">
      <c r="A156" s="5" t="s">
        <v>118</v>
      </c>
      <c r="B156" s="30">
        <v>300</v>
      </c>
      <c r="C156" s="30"/>
      <c r="D156" s="5">
        <f t="shared" si="167"/>
        <v>300</v>
      </c>
      <c r="E156" s="30"/>
      <c r="F156" s="30"/>
      <c r="G156" s="30">
        <f t="shared" si="170"/>
        <v>300</v>
      </c>
      <c r="H156" s="30">
        <f t="shared" si="170"/>
        <v>0</v>
      </c>
      <c r="I156" s="30">
        <f t="shared" si="169"/>
        <v>300</v>
      </c>
    </row>
    <row r="157" spans="1:9" x14ac:dyDescent="0.2">
      <c r="A157" s="5" t="s">
        <v>119</v>
      </c>
      <c r="B157" s="30">
        <v>2500</v>
      </c>
      <c r="C157" s="30"/>
      <c r="D157" s="5">
        <f t="shared" si="167"/>
        <v>2500</v>
      </c>
      <c r="E157" s="30"/>
      <c r="F157" s="30"/>
      <c r="G157" s="30">
        <f t="shared" si="170"/>
        <v>2500</v>
      </c>
      <c r="H157" s="30">
        <f t="shared" si="170"/>
        <v>0</v>
      </c>
      <c r="I157" s="30">
        <f t="shared" si="169"/>
        <v>2500</v>
      </c>
    </row>
    <row r="158" spans="1:9" x14ac:dyDescent="0.2">
      <c r="A158" s="5" t="s">
        <v>51</v>
      </c>
      <c r="B158" s="30">
        <v>2000</v>
      </c>
      <c r="C158" s="30"/>
      <c r="D158" s="5">
        <f>SUM(B158:C158)</f>
        <v>2000</v>
      </c>
      <c r="E158" s="30"/>
      <c r="F158" s="30"/>
      <c r="G158" s="30">
        <f>+B158+E158</f>
        <v>2000</v>
      </c>
      <c r="H158" s="30">
        <f>+C158+F158</f>
        <v>0</v>
      </c>
      <c r="I158" s="30">
        <f>SUM(G158:H158)</f>
        <v>2000</v>
      </c>
    </row>
    <row r="159" spans="1:9" x14ac:dyDescent="0.2">
      <c r="A159" s="5" t="s">
        <v>17</v>
      </c>
      <c r="B159" s="30">
        <v>950</v>
      </c>
      <c r="C159" s="30"/>
      <c r="D159" s="5">
        <f t="shared" si="167"/>
        <v>950</v>
      </c>
      <c r="E159" s="30"/>
      <c r="F159" s="30"/>
      <c r="G159" s="30">
        <f t="shared" si="170"/>
        <v>950</v>
      </c>
      <c r="H159" s="30">
        <f t="shared" si="170"/>
        <v>0</v>
      </c>
      <c r="I159" s="30">
        <f t="shared" si="169"/>
        <v>950</v>
      </c>
    </row>
    <row r="160" spans="1:9" x14ac:dyDescent="0.2">
      <c r="A160" s="5" t="s">
        <v>36</v>
      </c>
      <c r="B160" s="30">
        <v>2262</v>
      </c>
      <c r="C160" s="30"/>
      <c r="D160" s="5">
        <f t="shared" si="167"/>
        <v>2262</v>
      </c>
      <c r="E160" s="30"/>
      <c r="F160" s="30"/>
      <c r="G160" s="30">
        <f t="shared" si="170"/>
        <v>2262</v>
      </c>
      <c r="H160" s="30">
        <f t="shared" si="170"/>
        <v>0</v>
      </c>
      <c r="I160" s="30">
        <f t="shared" si="169"/>
        <v>2262</v>
      </c>
    </row>
    <row r="161" spans="1:9" x14ac:dyDescent="0.2">
      <c r="A161" s="5" t="s">
        <v>62</v>
      </c>
      <c r="B161" s="30">
        <v>381</v>
      </c>
      <c r="C161" s="30"/>
      <c r="D161" s="5">
        <f t="shared" si="167"/>
        <v>381</v>
      </c>
      <c r="E161" s="30"/>
      <c r="F161" s="30"/>
      <c r="G161" s="30">
        <f t="shared" si="170"/>
        <v>381</v>
      </c>
      <c r="H161" s="30">
        <f t="shared" si="170"/>
        <v>0</v>
      </c>
      <c r="I161" s="30">
        <f t="shared" si="169"/>
        <v>381</v>
      </c>
    </row>
    <row r="162" spans="1:9" x14ac:dyDescent="0.2">
      <c r="A162" s="5" t="s">
        <v>23</v>
      </c>
      <c r="B162" s="30">
        <v>254</v>
      </c>
      <c r="C162" s="30"/>
      <c r="D162" s="5">
        <f t="shared" si="167"/>
        <v>254</v>
      </c>
      <c r="E162" s="30"/>
      <c r="F162" s="30"/>
      <c r="G162" s="30">
        <f t="shared" si="170"/>
        <v>254</v>
      </c>
      <c r="H162" s="30">
        <f t="shared" si="170"/>
        <v>0</v>
      </c>
      <c r="I162" s="30">
        <f t="shared" si="169"/>
        <v>254</v>
      </c>
    </row>
    <row r="163" spans="1:9" x14ac:dyDescent="0.2">
      <c r="A163" s="5" t="s">
        <v>63</v>
      </c>
      <c r="B163" s="30">
        <v>1905</v>
      </c>
      <c r="C163" s="30"/>
      <c r="D163" s="5">
        <f t="shared" si="167"/>
        <v>1905</v>
      </c>
      <c r="E163" s="30"/>
      <c r="F163" s="30"/>
      <c r="G163" s="30">
        <f t="shared" si="170"/>
        <v>1905</v>
      </c>
      <c r="H163" s="30">
        <f t="shared" si="170"/>
        <v>0</v>
      </c>
      <c r="I163" s="30">
        <f t="shared" si="169"/>
        <v>1905</v>
      </c>
    </row>
    <row r="164" spans="1:9" x14ac:dyDescent="0.2">
      <c r="A164" s="5" t="s">
        <v>18</v>
      </c>
      <c r="B164" s="30">
        <v>1174</v>
      </c>
      <c r="C164" s="30">
        <v>668</v>
      </c>
      <c r="D164" s="5">
        <f t="shared" si="167"/>
        <v>1842</v>
      </c>
      <c r="E164" s="30"/>
      <c r="F164" s="30"/>
      <c r="G164" s="30">
        <f t="shared" si="170"/>
        <v>1174</v>
      </c>
      <c r="H164" s="30">
        <f t="shared" si="170"/>
        <v>668</v>
      </c>
      <c r="I164" s="30">
        <f t="shared" si="169"/>
        <v>1842</v>
      </c>
    </row>
    <row r="165" spans="1:9" x14ac:dyDescent="0.2">
      <c r="A165" s="5" t="s">
        <v>120</v>
      </c>
      <c r="B165" s="30"/>
      <c r="C165" s="30">
        <v>889</v>
      </c>
      <c r="D165" s="5">
        <f t="shared" si="167"/>
        <v>889</v>
      </c>
      <c r="E165" s="30"/>
      <c r="F165" s="30"/>
      <c r="G165" s="30">
        <f t="shared" si="170"/>
        <v>0</v>
      </c>
      <c r="H165" s="30">
        <f t="shared" si="170"/>
        <v>889</v>
      </c>
      <c r="I165" s="30">
        <f t="shared" si="169"/>
        <v>889</v>
      </c>
    </row>
    <row r="166" spans="1:9" x14ac:dyDescent="0.2">
      <c r="A166" s="5" t="s">
        <v>121</v>
      </c>
      <c r="B166" s="30">
        <v>686</v>
      </c>
      <c r="C166" s="30"/>
      <c r="D166" s="5">
        <f t="shared" si="167"/>
        <v>686</v>
      </c>
      <c r="E166" s="30"/>
      <c r="F166" s="30"/>
      <c r="G166" s="30">
        <f t="shared" si="170"/>
        <v>686</v>
      </c>
      <c r="H166" s="30">
        <f t="shared" si="170"/>
        <v>0</v>
      </c>
      <c r="I166" s="30">
        <f t="shared" si="169"/>
        <v>686</v>
      </c>
    </row>
    <row r="167" spans="1:9" x14ac:dyDescent="0.2">
      <c r="A167" s="5" t="s">
        <v>122</v>
      </c>
      <c r="B167" s="30">
        <v>292</v>
      </c>
      <c r="C167" s="30"/>
      <c r="D167" s="5">
        <f t="shared" si="167"/>
        <v>292</v>
      </c>
      <c r="E167" s="30"/>
      <c r="F167" s="30"/>
      <c r="G167" s="30">
        <f t="shared" si="170"/>
        <v>292</v>
      </c>
      <c r="H167" s="30">
        <f t="shared" si="170"/>
        <v>0</v>
      </c>
      <c r="I167" s="30">
        <f t="shared" si="169"/>
        <v>292</v>
      </c>
    </row>
    <row r="168" spans="1:9" x14ac:dyDescent="0.2">
      <c r="A168" s="5" t="s">
        <v>123</v>
      </c>
      <c r="B168" s="30">
        <v>3810</v>
      </c>
      <c r="C168" s="30"/>
      <c r="D168" s="5">
        <f t="shared" si="167"/>
        <v>3810</v>
      </c>
      <c r="E168" s="30"/>
      <c r="F168" s="30"/>
      <c r="G168" s="30">
        <f t="shared" si="170"/>
        <v>3810</v>
      </c>
      <c r="H168" s="30">
        <f t="shared" si="170"/>
        <v>0</v>
      </c>
      <c r="I168" s="30">
        <f t="shared" si="169"/>
        <v>3810</v>
      </c>
    </row>
    <row r="169" spans="1:9" x14ac:dyDescent="0.2">
      <c r="A169" s="5" t="s">
        <v>19</v>
      </c>
      <c r="B169" s="30">
        <v>4975</v>
      </c>
      <c r="C169" s="30"/>
      <c r="D169" s="5">
        <f t="shared" si="167"/>
        <v>4975</v>
      </c>
      <c r="E169" s="30">
        <v>196</v>
      </c>
      <c r="F169" s="30"/>
      <c r="G169" s="30">
        <f t="shared" si="170"/>
        <v>5171</v>
      </c>
      <c r="H169" s="30">
        <f t="shared" si="170"/>
        <v>0</v>
      </c>
      <c r="I169" s="30">
        <f t="shared" si="169"/>
        <v>5171</v>
      </c>
    </row>
    <row r="170" spans="1:9" x14ac:dyDescent="0.2">
      <c r="A170" s="5" t="s">
        <v>20</v>
      </c>
      <c r="B170" s="30">
        <v>3881</v>
      </c>
      <c r="C170" s="30"/>
      <c r="D170" s="5">
        <f t="shared" si="167"/>
        <v>3881</v>
      </c>
      <c r="E170" s="30"/>
      <c r="F170" s="30"/>
      <c r="G170" s="30">
        <f t="shared" si="170"/>
        <v>3881</v>
      </c>
      <c r="H170" s="30">
        <f t="shared" si="170"/>
        <v>0</v>
      </c>
      <c r="I170" s="30">
        <f t="shared" si="169"/>
        <v>3881</v>
      </c>
    </row>
    <row r="171" spans="1:9" x14ac:dyDescent="0.2">
      <c r="A171" s="5" t="s">
        <v>124</v>
      </c>
      <c r="B171" s="30">
        <v>508</v>
      </c>
      <c r="C171" s="30"/>
      <c r="D171" s="5">
        <f t="shared" si="167"/>
        <v>508</v>
      </c>
      <c r="E171" s="30"/>
      <c r="F171" s="30"/>
      <c r="G171" s="30">
        <f t="shared" si="170"/>
        <v>508</v>
      </c>
      <c r="H171" s="30">
        <f t="shared" si="170"/>
        <v>0</v>
      </c>
      <c r="I171" s="30">
        <f t="shared" si="169"/>
        <v>508</v>
      </c>
    </row>
    <row r="172" spans="1:9" x14ac:dyDescent="0.2">
      <c r="A172" s="5" t="s">
        <v>151</v>
      </c>
      <c r="B172" s="30">
        <v>0</v>
      </c>
      <c r="C172" s="30"/>
      <c r="D172" s="5">
        <f t="shared" si="167"/>
        <v>0</v>
      </c>
      <c r="E172" s="30">
        <v>3548</v>
      </c>
      <c r="F172" s="30"/>
      <c r="G172" s="30">
        <f t="shared" si="170"/>
        <v>3548</v>
      </c>
      <c r="H172" s="30">
        <f t="shared" si="170"/>
        <v>0</v>
      </c>
      <c r="I172" s="30">
        <f t="shared" si="169"/>
        <v>3548</v>
      </c>
    </row>
    <row r="173" spans="1:9" x14ac:dyDescent="0.2">
      <c r="A173" s="28" t="s">
        <v>13</v>
      </c>
      <c r="B173" s="30">
        <v>395</v>
      </c>
      <c r="C173" s="30"/>
      <c r="D173" s="5">
        <f t="shared" si="167"/>
        <v>395</v>
      </c>
      <c r="E173" s="30"/>
      <c r="F173" s="30"/>
      <c r="G173" s="30">
        <f t="shared" si="170"/>
        <v>395</v>
      </c>
      <c r="H173" s="30">
        <f t="shared" si="170"/>
        <v>0</v>
      </c>
      <c r="I173" s="30">
        <f t="shared" si="169"/>
        <v>395</v>
      </c>
    </row>
    <row r="174" spans="1:9" x14ac:dyDescent="0.2">
      <c r="A174" s="28" t="s">
        <v>52</v>
      </c>
      <c r="B174" s="30">
        <v>600</v>
      </c>
      <c r="C174" s="30"/>
      <c r="D174" s="5">
        <f t="shared" si="167"/>
        <v>600</v>
      </c>
      <c r="E174" s="30"/>
      <c r="F174" s="30"/>
      <c r="G174" s="30">
        <f t="shared" si="170"/>
        <v>600</v>
      </c>
      <c r="H174" s="30">
        <f t="shared" si="170"/>
        <v>0</v>
      </c>
      <c r="I174" s="30">
        <f t="shared" si="169"/>
        <v>600</v>
      </c>
    </row>
    <row r="175" spans="1:9" x14ac:dyDescent="0.2">
      <c r="A175" s="28" t="s">
        <v>125</v>
      </c>
      <c r="B175" s="30">
        <v>365</v>
      </c>
      <c r="C175" s="30"/>
      <c r="D175" s="5">
        <f t="shared" si="167"/>
        <v>365</v>
      </c>
      <c r="E175" s="30"/>
      <c r="F175" s="30"/>
      <c r="G175" s="30">
        <f t="shared" si="170"/>
        <v>365</v>
      </c>
      <c r="H175" s="30">
        <f t="shared" si="170"/>
        <v>0</v>
      </c>
      <c r="I175" s="30">
        <f t="shared" si="169"/>
        <v>365</v>
      </c>
    </row>
    <row r="176" spans="1:9" x14ac:dyDescent="0.2">
      <c r="A176" s="28" t="s">
        <v>126</v>
      </c>
      <c r="B176" s="30">
        <v>1500</v>
      </c>
      <c r="C176" s="30"/>
      <c r="D176" s="5">
        <f t="shared" si="167"/>
        <v>1500</v>
      </c>
      <c r="E176" s="30"/>
      <c r="F176" s="30"/>
      <c r="G176" s="30">
        <f t="shared" si="170"/>
        <v>1500</v>
      </c>
      <c r="H176" s="30">
        <f t="shared" si="170"/>
        <v>0</v>
      </c>
      <c r="I176" s="30">
        <f t="shared" si="169"/>
        <v>1500</v>
      </c>
    </row>
    <row r="177" spans="1:9" x14ac:dyDescent="0.2">
      <c r="A177" s="5"/>
      <c r="B177" s="13"/>
      <c r="C177" s="13"/>
      <c r="D177" s="19"/>
      <c r="E177" s="13"/>
      <c r="F177" s="13"/>
      <c r="G177" s="13"/>
      <c r="H177" s="13"/>
      <c r="I177" s="19"/>
    </row>
    <row r="178" spans="1:9" x14ac:dyDescent="0.2">
      <c r="A178" s="2" t="s">
        <v>1</v>
      </c>
      <c r="B178" s="3">
        <f t="shared" ref="B178:I178" si="171">SUM(B6,B126,B137)</f>
        <v>4670015</v>
      </c>
      <c r="C178" s="3">
        <f t="shared" si="171"/>
        <v>477916</v>
      </c>
      <c r="D178" s="3">
        <f t="shared" si="171"/>
        <v>5147931</v>
      </c>
      <c r="E178" s="3">
        <f t="shared" si="171"/>
        <v>32178</v>
      </c>
      <c r="F178" s="3">
        <f t="shared" si="171"/>
        <v>2274</v>
      </c>
      <c r="G178" s="3">
        <f t="shared" si="171"/>
        <v>4702193</v>
      </c>
      <c r="H178" s="3">
        <f t="shared" si="171"/>
        <v>480190</v>
      </c>
      <c r="I178" s="3">
        <f t="shared" si="171"/>
        <v>5182383</v>
      </c>
    </row>
    <row r="179" spans="1:9" x14ac:dyDescent="0.2">
      <c r="A179" s="1"/>
    </row>
    <row r="180" spans="1:9" x14ac:dyDescent="0.2">
      <c r="A180" s="1"/>
    </row>
    <row r="181" spans="1:9" x14ac:dyDescent="0.2">
      <c r="A181" s="1"/>
      <c r="D181" s="24"/>
    </row>
    <row r="182" spans="1:9" x14ac:dyDescent="0.2">
      <c r="A182" s="1"/>
    </row>
    <row r="183" spans="1:9" x14ac:dyDescent="0.2">
      <c r="A183" s="1"/>
    </row>
    <row r="184" spans="1:9" x14ac:dyDescent="0.2">
      <c r="A184" s="1"/>
    </row>
    <row r="185" spans="1:9" x14ac:dyDescent="0.2">
      <c r="A185" s="1"/>
    </row>
    <row r="186" spans="1:9" x14ac:dyDescent="0.2">
      <c r="A186" s="1"/>
    </row>
    <row r="187" spans="1:9" x14ac:dyDescent="0.2">
      <c r="A187" s="1"/>
    </row>
    <row r="188" spans="1:9" x14ac:dyDescent="0.2">
      <c r="A188" s="1"/>
    </row>
    <row r="189" spans="1:9" x14ac:dyDescent="0.2">
      <c r="A189" s="1"/>
    </row>
    <row r="190" spans="1:9" x14ac:dyDescent="0.2">
      <c r="A190" s="1"/>
    </row>
    <row r="191" spans="1:9" x14ac:dyDescent="0.2">
      <c r="A191" s="1"/>
    </row>
    <row r="192" spans="1:9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</sheetData>
  <mergeCells count="5">
    <mergeCell ref="G4:I4"/>
    <mergeCell ref="E4:F4"/>
    <mergeCell ref="A4:A5"/>
    <mergeCell ref="B4:D4"/>
    <mergeCell ref="A2:I2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86" fitToHeight="0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2024-06-11T08:44:49Z</cp:lastPrinted>
  <dcterms:created xsi:type="dcterms:W3CDTF">1997-01-17T14:02:09Z</dcterms:created>
  <dcterms:modified xsi:type="dcterms:W3CDTF">2024-06-25T11:08:28Z</dcterms:modified>
</cp:coreProperties>
</file>